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6060" tabRatio="293" activeTab="2"/>
  </bookViews>
  <sheets>
    <sheet name="EA-2" sheetId="1" r:id="rId1"/>
    <sheet name="EA-3" sheetId="2" r:id="rId2"/>
    <sheet name="EA-4" sheetId="3" r:id="rId3"/>
  </sheets>
  <definedNames/>
  <calcPr fullCalcOnLoad="1"/>
</workbook>
</file>

<file path=xl/sharedStrings.xml><?xml version="1.0" encoding="utf-8"?>
<sst xmlns="http://schemas.openxmlformats.org/spreadsheetml/2006/main" count="621" uniqueCount="230">
  <si>
    <t>c - Precipitation values determined from inflow stream</t>
  </si>
  <si>
    <t>Lake Crowley</t>
  </si>
  <si>
    <t>b,d</t>
  </si>
  <si>
    <t>d - Precipitation values determined from precipitation</t>
  </si>
  <si>
    <t>e - Precipitation values determined from groundwaters</t>
  </si>
  <si>
    <r>
      <t>Precip.</t>
    </r>
    <r>
      <rPr>
        <b/>
        <sz val="10"/>
        <rFont val="Times"/>
        <family val="0"/>
      </rPr>
      <t xml:space="preserve"> (‰)</t>
    </r>
  </si>
  <si>
    <r>
      <t>d</t>
    </r>
    <r>
      <rPr>
        <b/>
        <vertAlign val="superscript"/>
        <sz val="10"/>
        <rFont val="Times"/>
        <family val="0"/>
      </rPr>
      <t>18</t>
    </r>
    <r>
      <rPr>
        <b/>
        <sz val="10"/>
        <rFont val="Times"/>
        <family val="0"/>
      </rPr>
      <t>O</t>
    </r>
  </si>
  <si>
    <r>
      <t>s</t>
    </r>
    <r>
      <rPr>
        <b/>
        <vertAlign val="superscript"/>
        <sz val="10"/>
        <rFont val="Times"/>
        <family val="0"/>
      </rPr>
      <t>a</t>
    </r>
  </si>
  <si>
    <r>
      <t>d</t>
    </r>
    <r>
      <rPr>
        <b/>
        <sz val="10"/>
        <rFont val="Times"/>
        <family val="0"/>
      </rPr>
      <t>D</t>
    </r>
  </si>
  <si>
    <r>
      <t>e</t>
    </r>
    <r>
      <rPr>
        <b/>
        <vertAlign val="superscript"/>
        <sz val="10"/>
        <rFont val="Times"/>
        <family val="0"/>
      </rPr>
      <t>18O</t>
    </r>
  </si>
  <si>
    <r>
      <t>e</t>
    </r>
    <r>
      <rPr>
        <b/>
        <vertAlign val="superscript"/>
        <sz val="10"/>
        <rFont val="Times"/>
        <family val="0"/>
      </rPr>
      <t>D</t>
    </r>
  </si>
  <si>
    <t>OIPC Precip. (‰)</t>
  </si>
  <si>
    <t>95% CI</t>
  </si>
  <si>
    <t>Evaporation Line</t>
  </si>
  <si>
    <t>L/W</t>
  </si>
  <si>
    <t>Watershed</t>
  </si>
  <si>
    <r>
      <t>area (km</t>
    </r>
    <r>
      <rPr>
        <b/>
        <vertAlign val="superscript"/>
        <sz val="10"/>
        <rFont val="Times"/>
        <family val="0"/>
      </rPr>
      <t>2</t>
    </r>
    <r>
      <rPr>
        <b/>
        <sz val="10"/>
        <rFont val="Times"/>
        <family val="0"/>
      </rPr>
      <t>)</t>
    </r>
  </si>
  <si>
    <t>Latitude</t>
  </si>
  <si>
    <t>Country</t>
  </si>
  <si>
    <t>n</t>
  </si>
  <si>
    <t>Rainy Lake</t>
  </si>
  <si>
    <t>Waddell Lake</t>
  </si>
  <si>
    <t>USA, CA</t>
  </si>
  <si>
    <t>Table 1 – Location, vegetation and water isotope compositions of study sites.  The electronic supplement is augmented with OIPC precipitation isotope values and lake/watershed areas.</t>
  </si>
  <si>
    <t>Table 2 – Isotopic compositions of plant-wax n-alkanes.</t>
  </si>
  <si>
    <t>Supplemental Table – Locations and isotopic compositions of all water isotope values used to calculate lake values and local evaoration lines.  Letter codes indicate samples used to determine lakewater isotope values in Table 1 (L), precipitation values in Table 1 (P) and evaporation lines (E).</t>
  </si>
  <si>
    <t>b - Precipitation values determined from lakewaters and a local evaporation line (see text).  Uncertainty from propagated evaporation line and lakewater uncertainties.</t>
  </si>
  <si>
    <t>Longitude</t>
  </si>
  <si>
    <t>a - Uncertainty used for calculation of precipitation values (based upon range of values observed over time)</t>
  </si>
  <si>
    <t>e</t>
  </si>
  <si>
    <t>c</t>
  </si>
  <si>
    <t>c,e</t>
  </si>
  <si>
    <t>soil</t>
  </si>
  <si>
    <t>Berdeen Lake</t>
  </si>
  <si>
    <t>USA, WA</t>
  </si>
  <si>
    <t>Sample</t>
  </si>
  <si>
    <t>alkane/ppt.</t>
  </si>
  <si>
    <t>lake/ppt (‰)</t>
  </si>
  <si>
    <t>sed.</t>
  </si>
  <si>
    <t>Laguna Michurao Alto</t>
  </si>
  <si>
    <t>Laguna Misteque</t>
  </si>
  <si>
    <t>Laguna Royal "D"</t>
  </si>
  <si>
    <t>Laguna Royal "C"</t>
  </si>
  <si>
    <t>tropical cloud forest</t>
  </si>
  <si>
    <t>Laguna Negra</t>
  </si>
  <si>
    <t>Owens Lake</t>
  </si>
  <si>
    <t>Laguna La Cura</t>
  </si>
  <si>
    <t>Laguna Verdes Baja</t>
  </si>
  <si>
    <t>d</t>
  </si>
  <si>
    <t>Mono Lake</t>
  </si>
  <si>
    <t>b</t>
  </si>
  <si>
    <t>Lake</t>
  </si>
  <si>
    <t>Elev. (m)</t>
  </si>
  <si>
    <t>Laguna Potosi</t>
  </si>
  <si>
    <t>Bol.</t>
  </si>
  <si>
    <t>puna grassland</t>
  </si>
  <si>
    <t>Lago Taypi Chaka Kkota</t>
  </si>
  <si>
    <t>Laguna Arenales Alta</t>
  </si>
  <si>
    <t>Ven.</t>
  </si>
  <si>
    <t>Laguna Grande de los Patos</t>
  </si>
  <si>
    <t>páramo shrubland</t>
  </si>
  <si>
    <t>superpáramo shrubland</t>
  </si>
  <si>
    <t>páramo shrubland/pine forest</t>
  </si>
  <si>
    <t>trop. evergreen broadleaf forest</t>
  </si>
  <si>
    <t>Laguna Negra (nr. Mucubaji)</t>
  </si>
  <si>
    <t>Laguna Mucubaji</t>
  </si>
  <si>
    <t>Laguna Verdes Medio</t>
  </si>
  <si>
    <t>Laguna Victoria</t>
  </si>
  <si>
    <t>slope</t>
  </si>
  <si>
    <t>Bear Meadows</t>
  </si>
  <si>
    <t>USA, PA</t>
  </si>
  <si>
    <t>oak forest</t>
  </si>
  <si>
    <t>s</t>
  </si>
  <si>
    <t>alpine forest, xerophytic shrub</t>
  </si>
  <si>
    <t>Lake Crowley #1</t>
  </si>
  <si>
    <t>Mono Lake S. Tufa #1</t>
  </si>
  <si>
    <t>Blue (Eagle) Lake</t>
  </si>
  <si>
    <t>USA, CO</t>
  </si>
  <si>
    <t>Laguna de La Pata</t>
  </si>
  <si>
    <t>Laguna Los Lirios</t>
  </si>
  <si>
    <t>Laguna Zapatera</t>
  </si>
  <si>
    <t>Nic.</t>
  </si>
  <si>
    <t>Spring in Valley (Yellow drainage)</t>
  </si>
  <si>
    <t>Laguna Michurao Bajo</t>
  </si>
  <si>
    <t>Lago Taypi Chaka Kkota 1m</t>
  </si>
  <si>
    <t>Lago Taypi Chaka Kkota 5m</t>
  </si>
  <si>
    <t>Yellow Lake</t>
  </si>
  <si>
    <t>Yellow Lake Surface</t>
  </si>
  <si>
    <t>LEL: y = 5.96±0.33 x -15.1±3.0</t>
  </si>
  <si>
    <t>LEL: y = 3.95±0.29 x -43.3±2.6</t>
  </si>
  <si>
    <t>f - Glacier meltwater increases lake water balance</t>
  </si>
  <si>
    <t>Bison Lake</t>
  </si>
  <si>
    <t>Emerald Lake</t>
  </si>
  <si>
    <t>USA, UT</t>
  </si>
  <si>
    <t>S. Grizzly Lake</t>
  </si>
  <si>
    <t>d - Analytical uncertainty of 4‰ used for calculation</t>
  </si>
  <si>
    <t>alpine forest, xerophytic shrub/grass</t>
  </si>
  <si>
    <t>alpine gymno./angio. forest</t>
  </si>
  <si>
    <t>Lago Taypi Chaka Kkota fan inlet</t>
  </si>
  <si>
    <t>Lago Taypi Chaka Kkota N of fan inlet</t>
  </si>
  <si>
    <t>Laguna La Posita (main basin)</t>
  </si>
  <si>
    <t>Cordillera de Chichas, Bolivia</t>
  </si>
  <si>
    <t>Springs ~200m above L. Arenales</t>
  </si>
  <si>
    <t>Paramo de Mucubaji, Ven.</t>
  </si>
  <si>
    <t>Paramo de las Piedras Blancas, Ven.</t>
  </si>
  <si>
    <t>LEL: y = 5.02±0.12 x -29.1±0.9</t>
  </si>
  <si>
    <t>Blue (Eagle) Spring #1</t>
  </si>
  <si>
    <t>Blue (Eagle) Spring #2</t>
  </si>
  <si>
    <t>avg input</t>
  </si>
  <si>
    <t>avg lake</t>
  </si>
  <si>
    <t>LEL: y = 6.26±0.13 x -7.8±1.3</t>
  </si>
  <si>
    <t>LEL: y = 5.27±0.32 x -12.3±0.7</t>
  </si>
  <si>
    <t>LEL: y = 4.94±0.12 x -10.0±0.4</t>
  </si>
  <si>
    <t>LEL: y = 7.02±1.17 x -6.7±18.9</t>
  </si>
  <si>
    <t>LEL: y = 5.61±0.42 x -26.0±6.0</t>
  </si>
  <si>
    <t>LEL: y = 4.96±0.20 x -36.4±2.8</t>
  </si>
  <si>
    <t>LEL: y = 5.53±0.22 x -28.7±3.5</t>
  </si>
  <si>
    <t>LEL: y = 4.57±0.42 x -44.1±6.6</t>
  </si>
  <si>
    <t>Bison Lake Spring</t>
  </si>
  <si>
    <t>Lago Encierro Alto</t>
  </si>
  <si>
    <t>Lago Encierro Bajo</t>
  </si>
  <si>
    <t>Isotope lapse rate (‰/m)</t>
  </si>
  <si>
    <t>Laguna Nejapa</t>
  </si>
  <si>
    <t>Laguna Verde</t>
  </si>
  <si>
    <t>Laguna Apoyo Center</t>
  </si>
  <si>
    <t>Laguna Gancho</t>
  </si>
  <si>
    <t>Eastern Cordillera, Venezuela</t>
  </si>
  <si>
    <t>LEL: y = 5.00±0.40 x -22.5±3.8</t>
  </si>
  <si>
    <t>Laguna Los Patos</t>
  </si>
  <si>
    <t>Lateral Moraine Bog-Mucubaji</t>
  </si>
  <si>
    <t>Paramo el Banco, Venezuela</t>
  </si>
  <si>
    <t>Cordillera de Tunari, Bolivia</t>
  </si>
  <si>
    <t>Waddell Lake inflow</t>
  </si>
  <si>
    <t>-</t>
  </si>
  <si>
    <t>Laguna Blanca</t>
  </si>
  <si>
    <t>Yellow Lake 7.0-depth</t>
  </si>
  <si>
    <t>Spring at Base of Cliff (Yellow drainage)</t>
  </si>
  <si>
    <r>
      <t>n</t>
    </r>
    <r>
      <rPr>
        <b/>
        <sz val="10"/>
        <rFont val="Times"/>
        <family val="0"/>
      </rPr>
      <t xml:space="preserve">-alkane </t>
    </r>
    <r>
      <rPr>
        <b/>
        <sz val="10"/>
        <rFont val="Symbol"/>
        <family val="0"/>
      </rPr>
      <t>d</t>
    </r>
    <r>
      <rPr>
        <b/>
        <sz val="10"/>
        <rFont val="Times"/>
        <family val="0"/>
      </rPr>
      <t>D (‰)</t>
    </r>
  </si>
  <si>
    <r>
      <t>C</t>
    </r>
    <r>
      <rPr>
        <b/>
        <vertAlign val="subscript"/>
        <sz val="10"/>
        <rFont val="Times"/>
        <family val="0"/>
      </rPr>
      <t>17</t>
    </r>
  </si>
  <si>
    <r>
      <t>C</t>
    </r>
    <r>
      <rPr>
        <b/>
        <vertAlign val="subscript"/>
        <sz val="10"/>
        <rFont val="Times"/>
        <family val="0"/>
      </rPr>
      <t>23</t>
    </r>
  </si>
  <si>
    <r>
      <t>C</t>
    </r>
    <r>
      <rPr>
        <b/>
        <vertAlign val="subscript"/>
        <sz val="10"/>
        <rFont val="Times"/>
        <family val="0"/>
      </rPr>
      <t>27</t>
    </r>
  </si>
  <si>
    <r>
      <t>C</t>
    </r>
    <r>
      <rPr>
        <b/>
        <vertAlign val="subscript"/>
        <sz val="10"/>
        <rFont val="Times"/>
        <family val="0"/>
      </rPr>
      <t>29</t>
    </r>
  </si>
  <si>
    <r>
      <t>C</t>
    </r>
    <r>
      <rPr>
        <b/>
        <vertAlign val="subscript"/>
        <sz val="10"/>
        <rFont val="Times"/>
        <family val="0"/>
      </rPr>
      <t>31</t>
    </r>
  </si>
  <si>
    <r>
      <t>e</t>
    </r>
    <r>
      <rPr>
        <b/>
        <vertAlign val="subscript"/>
        <sz val="10"/>
        <rFont val="Times"/>
        <family val="0"/>
      </rPr>
      <t>C29/ppt</t>
    </r>
  </si>
  <si>
    <r>
      <t>17-21 cm sed. depth</t>
    </r>
    <r>
      <rPr>
        <vertAlign val="superscript"/>
        <sz val="10"/>
        <rFont val="Times"/>
        <family val="0"/>
      </rPr>
      <t>a</t>
    </r>
  </si>
  <si>
    <r>
      <t>16-21 cm sed. depth</t>
    </r>
    <r>
      <rPr>
        <vertAlign val="superscript"/>
        <sz val="10"/>
        <rFont val="Times"/>
        <family val="0"/>
      </rPr>
      <t>a</t>
    </r>
  </si>
  <si>
    <r>
      <t>sed. R1</t>
    </r>
    <r>
      <rPr>
        <vertAlign val="superscript"/>
        <sz val="10"/>
        <rFont val="Times"/>
        <family val="0"/>
      </rPr>
      <t>b</t>
    </r>
  </si>
  <si>
    <r>
      <t>sed. R2</t>
    </r>
    <r>
      <rPr>
        <vertAlign val="superscript"/>
        <sz val="10"/>
        <rFont val="Times"/>
        <family val="0"/>
      </rPr>
      <t>b</t>
    </r>
  </si>
  <si>
    <r>
      <t>sed., 5.5 m depth</t>
    </r>
    <r>
      <rPr>
        <vertAlign val="superscript"/>
        <sz val="10"/>
        <rFont val="Times"/>
        <family val="0"/>
      </rPr>
      <t>c</t>
    </r>
  </si>
  <si>
    <r>
      <t>sed., 4.0 m depth</t>
    </r>
    <r>
      <rPr>
        <vertAlign val="superscript"/>
        <sz val="10"/>
        <rFont val="Times"/>
        <family val="0"/>
      </rPr>
      <t>c</t>
    </r>
  </si>
  <si>
    <t>Yellow L., Colorado, U.S.A.</t>
  </si>
  <si>
    <t>Reference</t>
  </si>
  <si>
    <t>–f</t>
  </si>
  <si>
    <t>Lake (‰)</t>
  </si>
  <si>
    <t>Vegetation</t>
  </si>
  <si>
    <t>LEL: y = 4.17±0.22 x -46.6±2.3</t>
  </si>
  <si>
    <t>Tovar, Venezuela</t>
  </si>
  <si>
    <t>Rio Gonzalez, Venezuela</t>
  </si>
  <si>
    <t>N. Cordiller Real, Bolivia</t>
  </si>
  <si>
    <t>North Cascades WA, U.S.A.</t>
  </si>
  <si>
    <t>South Grizzly Creek Lake</t>
  </si>
  <si>
    <t>Lago Taypi Chaka Kkota inlet</t>
  </si>
  <si>
    <t>Wasatch Plateau (WP)</t>
  </si>
  <si>
    <t>b - Replicate analyses (averaged for statistical treatment but shown individually in figures).</t>
  </si>
  <si>
    <t>c - Water depth</t>
  </si>
  <si>
    <t>Owens Lake #1</t>
  </si>
  <si>
    <t>a - Depth in sediment core (~1830-80 and 1830-90 A.D., Abbott and Wolfe, 2003)</t>
  </si>
  <si>
    <t>Piedras Blancas small pond 2</t>
  </si>
  <si>
    <t>LEL: y = 4.10 x -48.6 (uncertainty estimated from Wasatch Plateau Lakes)</t>
  </si>
  <si>
    <t>LEL from Cordillera de Tunari with 2x uncertainties in slope</t>
  </si>
  <si>
    <t>Lakewater</t>
  </si>
  <si>
    <t>(‰ VSMOW)</t>
  </si>
  <si>
    <t>Altitude normalized</t>
  </si>
  <si>
    <t>lakewater (‰ VMSOW)</t>
  </si>
  <si>
    <t>Laguna Charco Verde</t>
  </si>
  <si>
    <t>La Prensa, Ometepe (spring)</t>
  </si>
  <si>
    <t>Laguna Saisay</t>
  </si>
  <si>
    <t>Laguna Mucuy</t>
  </si>
  <si>
    <t>Banco Lake 2</t>
  </si>
  <si>
    <r>
      <t>1</t>
    </r>
    <r>
      <rPr>
        <b/>
        <sz val="10"/>
        <rFont val="Symbol"/>
        <family val="0"/>
      </rPr>
      <t>s</t>
    </r>
  </si>
  <si>
    <t>Precip.</t>
  </si>
  <si>
    <t>Evap. Line</t>
  </si>
  <si>
    <t>Laguna Grande de Los Patos</t>
  </si>
  <si>
    <t>Unnamed Pond</t>
  </si>
  <si>
    <t>Blue Lake, Colorado, U.S.A.</t>
  </si>
  <si>
    <t>S. Grizzly Creek L., Colorado, U.S.A.</t>
  </si>
  <si>
    <t>avg input (from Yellow Lake springs)</t>
  </si>
  <si>
    <t>Yellow Lake avg. input</t>
  </si>
  <si>
    <t>Bison L., Colorado, U.S.A.</t>
  </si>
  <si>
    <t>avg. lake</t>
  </si>
  <si>
    <t>Emerald L., Utah, U.S.A.</t>
  </si>
  <si>
    <t>48.71206</t>
  </si>
  <si>
    <t xml:space="preserve">Rainy Lake </t>
  </si>
  <si>
    <t>Blue Lake North (WP)</t>
  </si>
  <si>
    <t>Blue Lake North Inflow (WP)</t>
  </si>
  <si>
    <t>Indpendence (Mary's) Pond (WP)</t>
  </si>
  <si>
    <t>Blue Lake South (WP)</t>
  </si>
  <si>
    <t>Blue Lake South Inflow (WP)</t>
  </si>
  <si>
    <t>Piedras Blancas Lake 2</t>
  </si>
  <si>
    <t>avg input (LEL &amp; d-exc.=12.6 fr. WP streams)</t>
  </si>
  <si>
    <t>Date</t>
  </si>
  <si>
    <t>LEL: y = 5.10±0.11 x -27.1±0.6</t>
  </si>
  <si>
    <t>Laguna Los Locos</t>
  </si>
  <si>
    <t>Laguna Arenales Baja</t>
  </si>
  <si>
    <t>Ajuyani Sorata 0.5m</t>
  </si>
  <si>
    <t>Ajuyani Sorata</t>
  </si>
  <si>
    <t>Laguna Negra (Paramo El Banco) inflow</t>
  </si>
  <si>
    <t>Laguna Negra (nr Mucubaji)</t>
  </si>
  <si>
    <t>San Ignacio Pond</t>
  </si>
  <si>
    <t>Elevation (m)</t>
  </si>
  <si>
    <t>Laguna Negra (Paramo El Banco)</t>
  </si>
  <si>
    <t>Nicaragua</t>
  </si>
  <si>
    <t>Laguna Verdes Alta</t>
  </si>
  <si>
    <t>Laguna Brava</t>
  </si>
  <si>
    <t>P</t>
  </si>
  <si>
    <t>L</t>
  </si>
  <si>
    <t>E</t>
  </si>
  <si>
    <t>Laguna de la Pata</t>
  </si>
  <si>
    <t>Rainy Lake AVERAGE</t>
  </si>
  <si>
    <t>Blue (Eagle - Wolcott, CO)</t>
  </si>
  <si>
    <t>Laguna Parche</t>
  </si>
  <si>
    <t>Laguna Royal "A"</t>
  </si>
  <si>
    <t>Bison Lake Surface</t>
  </si>
  <si>
    <t>Bison Lake 7.0 m depth</t>
  </si>
  <si>
    <t>Bison Lake 8.0-m depth</t>
  </si>
  <si>
    <t>Bison Spring 2 (above lake on hill)</t>
  </si>
  <si>
    <t>Upper San Ignacio</t>
  </si>
  <si>
    <t>San Ignacio Main</t>
  </si>
  <si>
    <t>Emerald Lake (WP)</t>
  </si>
  <si>
    <t>Polissar, P. J., and K. H. Freeman (2010), Effects of aridity and vegetation on plant-wax dD in modern lake sediments, Geochimica et Cosmochimica Acta, 74, 5785-5797, doi:5710.1016/j.gca.2010.5706.5018.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</si>
</sst>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0"/>
    <numFmt numFmtId="167" formatCode="0.000"/>
    <numFmt numFmtId="168" formatCode="0.000000"/>
    <numFmt numFmtId="169" formatCode="0.00000000"/>
    <numFmt numFmtId="170" formatCode="0.0000000"/>
    <numFmt numFmtId="171" formatCode="0.0E+00"/>
    <numFmt numFmtId="172" formatCode="m/yy"/>
    <numFmt numFmtId="173" formatCode="yy"/>
  </numFmts>
  <fonts count="4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10"/>
      <name val="Times"/>
      <family val="0"/>
    </font>
    <font>
      <sz val="8"/>
      <name val="Geneva"/>
      <family val="0"/>
    </font>
    <font>
      <b/>
      <sz val="10"/>
      <name val="Times"/>
      <family val="0"/>
    </font>
    <font>
      <b/>
      <sz val="10"/>
      <name val="Symbol"/>
      <family val="0"/>
    </font>
    <font>
      <b/>
      <vertAlign val="superscript"/>
      <sz val="10"/>
      <name val="Times"/>
      <family val="0"/>
    </font>
    <font>
      <i/>
      <sz val="10"/>
      <name val="Times"/>
      <family val="0"/>
    </font>
    <font>
      <vertAlign val="superscript"/>
      <sz val="10"/>
      <name val="Times"/>
      <family val="0"/>
    </font>
    <font>
      <b/>
      <i/>
      <sz val="10"/>
      <name val="Times"/>
      <family val="0"/>
    </font>
    <font>
      <b/>
      <vertAlign val="subscript"/>
      <sz val="10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9" fontId="8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1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14" fontId="6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64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1" fontId="9" fillId="0" borderId="11" xfId="0" applyNumberFormat="1" applyFont="1" applyBorder="1" applyAlignment="1">
      <alignment horizontal="center"/>
    </xf>
    <xf numFmtId="171" fontId="9" fillId="0" borderId="11" xfId="0" applyNumberFormat="1" applyFont="1" applyBorder="1" applyAlignment="1">
      <alignment horizontal="center"/>
    </xf>
    <xf numFmtId="171" fontId="8" fillId="0" borderId="11" xfId="0" applyNumberFormat="1" applyFont="1" applyBorder="1" applyAlignment="1">
      <alignment horizontal="center"/>
    </xf>
    <xf numFmtId="11" fontId="8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center"/>
    </xf>
    <xf numFmtId="11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11" fontId="8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Fill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textRotation="90"/>
    </xf>
    <xf numFmtId="167" fontId="6" fillId="0" borderId="0" xfId="0" applyNumberFormat="1" applyFont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/>
    </xf>
    <xf numFmtId="165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workbookViewId="0" topLeftCell="A1">
      <selection activeCell="T21" sqref="T21"/>
    </sheetView>
  </sheetViews>
  <sheetFormatPr defaultColWidth="11.00390625" defaultRowHeight="12.75"/>
  <cols>
    <col min="1" max="1" width="16.75390625" style="1" customWidth="1"/>
    <col min="2" max="2" width="0.875" style="2" customWidth="1"/>
    <col min="3" max="3" width="6.75390625" style="3" customWidth="1"/>
    <col min="4" max="4" width="0.875" style="2" customWidth="1"/>
    <col min="5" max="5" width="8.375" style="3" customWidth="1"/>
    <col min="6" max="6" width="0.875" style="2" customWidth="1"/>
    <col min="7" max="7" width="8.375" style="3" customWidth="1"/>
    <col min="8" max="8" width="0.875" style="2" customWidth="1"/>
    <col min="9" max="9" width="7.75390625" style="3" customWidth="1"/>
    <col min="10" max="10" width="0.875" style="2" customWidth="1"/>
    <col min="11" max="11" width="21.125" style="2" customWidth="1"/>
    <col min="12" max="12" width="0.875" style="2" customWidth="1"/>
    <col min="13" max="13" width="4.75390625" style="2" customWidth="1"/>
    <col min="14" max="14" width="2.75390625" style="2" customWidth="1"/>
    <col min="15" max="15" width="4.75390625" style="2" customWidth="1"/>
    <col min="16" max="16" width="3.00390625" style="2" customWidth="1"/>
    <col min="17" max="17" width="0.875" style="2" customWidth="1"/>
    <col min="18" max="18" width="4.75390625" style="2" customWidth="1"/>
    <col min="19" max="19" width="2.75390625" style="2" customWidth="1"/>
    <col min="20" max="20" width="4.75390625" style="2" customWidth="1"/>
    <col min="21" max="21" width="2.75390625" style="2" customWidth="1"/>
    <col min="22" max="22" width="1.625" style="2" customWidth="1"/>
    <col min="23" max="23" width="0.875" style="2" customWidth="1"/>
    <col min="24" max="24" width="4.75390625" style="2" customWidth="1"/>
    <col min="25" max="25" width="2.75390625" style="2" customWidth="1"/>
    <col min="26" max="26" width="4.75390625" style="2" customWidth="1"/>
    <col min="27" max="27" width="2.75390625" style="2" customWidth="1"/>
    <col min="28" max="28" width="0.875" style="2" customWidth="1"/>
    <col min="29" max="29" width="4.75390625" style="2" customWidth="1"/>
    <col min="30" max="30" width="6.75390625" style="2" customWidth="1"/>
    <col min="31" max="31" width="4.75390625" style="2" customWidth="1"/>
    <col min="32" max="32" width="6.75390625" style="2" customWidth="1"/>
    <col min="33" max="33" width="0.875" style="2" customWidth="1"/>
    <col min="34" max="35" width="6.875" style="2" customWidth="1"/>
    <col min="36" max="36" width="0.875" style="2" customWidth="1"/>
    <col min="37" max="38" width="8.125" style="3" customWidth="1"/>
    <col min="39" max="39" width="5.25390625" style="3" customWidth="1"/>
    <col min="40" max="40" width="0.875" style="2" customWidth="1"/>
    <col min="41" max="16384" width="10.75390625" style="2" customWidth="1"/>
  </cols>
  <sheetData>
    <row r="1" spans="1:39" ht="13.5" customHeight="1">
      <c r="A1" s="2" t="s">
        <v>229</v>
      </c>
      <c r="AK1" s="40"/>
      <c r="AL1" s="40"/>
      <c r="AM1" s="40"/>
    </row>
    <row r="2" spans="1:39" ht="13.5" customHeight="1">
      <c r="A2" s="2" t="s">
        <v>23</v>
      </c>
      <c r="AK2" s="40"/>
      <c r="AL2" s="40"/>
      <c r="AM2" s="40"/>
    </row>
    <row r="3" spans="1:39" ht="13.5" customHeight="1">
      <c r="A3" s="2"/>
      <c r="AK3" s="40"/>
      <c r="AL3" s="40"/>
      <c r="AM3" s="40"/>
    </row>
    <row r="4" spans="1:40" s="8" customFormat="1" ht="12.75">
      <c r="A4" s="4"/>
      <c r="B4" s="5"/>
      <c r="C4" s="5"/>
      <c r="D4" s="5"/>
      <c r="E4" s="5"/>
      <c r="F4" s="6"/>
      <c r="G4" s="5"/>
      <c r="H4" s="5"/>
      <c r="I4" s="5"/>
      <c r="J4" s="5"/>
      <c r="K4" s="4"/>
      <c r="L4" s="5"/>
      <c r="M4" s="76" t="s">
        <v>153</v>
      </c>
      <c r="N4" s="78"/>
      <c r="O4" s="78"/>
      <c r="P4" s="78"/>
      <c r="Q4" s="5"/>
      <c r="R4" s="76" t="s">
        <v>5</v>
      </c>
      <c r="S4" s="77"/>
      <c r="T4" s="77"/>
      <c r="U4" s="77"/>
      <c r="V4" s="77"/>
      <c r="W4" s="5"/>
      <c r="X4" s="76" t="s">
        <v>37</v>
      </c>
      <c r="Y4" s="76"/>
      <c r="Z4" s="76"/>
      <c r="AA4" s="76"/>
      <c r="AB4" s="5"/>
      <c r="AC4" s="76" t="s">
        <v>11</v>
      </c>
      <c r="AD4" s="77"/>
      <c r="AE4" s="77"/>
      <c r="AF4" s="77"/>
      <c r="AG4" s="5"/>
      <c r="AH4" s="76" t="s">
        <v>13</v>
      </c>
      <c r="AI4" s="77"/>
      <c r="AJ4" s="5"/>
      <c r="AK4" s="5" t="s">
        <v>51</v>
      </c>
      <c r="AL4" s="5" t="s">
        <v>15</v>
      </c>
      <c r="AM4" s="5"/>
      <c r="AN4" s="7"/>
    </row>
    <row r="5" spans="1:40" s="8" customFormat="1" ht="12" customHeight="1">
      <c r="A5" s="9" t="s">
        <v>51</v>
      </c>
      <c r="B5" s="6"/>
      <c r="C5" s="10" t="s">
        <v>18</v>
      </c>
      <c r="D5" s="6"/>
      <c r="E5" s="10" t="s">
        <v>27</v>
      </c>
      <c r="F5" s="6"/>
      <c r="G5" s="10" t="s">
        <v>17</v>
      </c>
      <c r="H5" s="6"/>
      <c r="I5" s="10" t="s">
        <v>52</v>
      </c>
      <c r="J5" s="6"/>
      <c r="K5" s="11" t="s">
        <v>154</v>
      </c>
      <c r="L5" s="6"/>
      <c r="M5" s="12" t="s">
        <v>6</v>
      </c>
      <c r="N5" s="12" t="s">
        <v>7</v>
      </c>
      <c r="O5" s="12" t="s">
        <v>8</v>
      </c>
      <c r="P5" s="12" t="s">
        <v>7</v>
      </c>
      <c r="Q5" s="6"/>
      <c r="R5" s="12" t="s">
        <v>6</v>
      </c>
      <c r="S5" s="12" t="s">
        <v>72</v>
      </c>
      <c r="T5" s="12" t="s">
        <v>8</v>
      </c>
      <c r="U5" s="12" t="s">
        <v>72</v>
      </c>
      <c r="V5" s="10"/>
      <c r="W5" s="6"/>
      <c r="X5" s="12" t="s">
        <v>9</v>
      </c>
      <c r="Y5" s="12" t="s">
        <v>72</v>
      </c>
      <c r="Z5" s="12" t="s">
        <v>10</v>
      </c>
      <c r="AA5" s="12" t="s">
        <v>72</v>
      </c>
      <c r="AB5" s="6"/>
      <c r="AC5" s="12" t="s">
        <v>6</v>
      </c>
      <c r="AD5" s="24" t="s">
        <v>12</v>
      </c>
      <c r="AE5" s="12" t="s">
        <v>8</v>
      </c>
      <c r="AF5" s="24" t="s">
        <v>12</v>
      </c>
      <c r="AG5" s="6"/>
      <c r="AH5" s="10" t="s">
        <v>68</v>
      </c>
      <c r="AI5" s="12" t="s">
        <v>72</v>
      </c>
      <c r="AJ5" s="6"/>
      <c r="AK5" s="10" t="s">
        <v>16</v>
      </c>
      <c r="AL5" s="10" t="s">
        <v>16</v>
      </c>
      <c r="AM5" s="10" t="s">
        <v>14</v>
      </c>
      <c r="AN5" s="6"/>
    </row>
    <row r="6" spans="1:39" ht="13.5" customHeight="1">
      <c r="A6" s="14" t="s">
        <v>53</v>
      </c>
      <c r="C6" s="3" t="s">
        <v>54</v>
      </c>
      <c r="E6" s="15">
        <v>-65.69722222222222</v>
      </c>
      <c r="G6" s="15">
        <v>-19.63888888888889</v>
      </c>
      <c r="I6" s="16">
        <v>4640</v>
      </c>
      <c r="K6" s="17" t="s">
        <v>55</v>
      </c>
      <c r="M6" s="18">
        <v>-5.6</v>
      </c>
      <c r="N6" s="18">
        <v>0.625</v>
      </c>
      <c r="O6" s="16">
        <v>-59</v>
      </c>
      <c r="P6" s="16">
        <v>5</v>
      </c>
      <c r="R6" s="18">
        <v>-11.910708615963248</v>
      </c>
      <c r="S6" s="18">
        <v>1.5092988431439307</v>
      </c>
      <c r="T6" s="16">
        <v>-85.28566892770598</v>
      </c>
      <c r="U6" s="16">
        <v>12.074390745151446</v>
      </c>
      <c r="V6" s="19" t="s">
        <v>50</v>
      </c>
      <c r="X6" s="18">
        <v>6.3867796878192</v>
      </c>
      <c r="Y6" s="18">
        <v>1.662296887310825</v>
      </c>
      <c r="Z6" s="16">
        <v>28.736478739643132</v>
      </c>
      <c r="AA6" s="16">
        <v>14.638378099758393</v>
      </c>
      <c r="AC6" s="18">
        <v>-13.2</v>
      </c>
      <c r="AD6" s="18">
        <v>1.2</v>
      </c>
      <c r="AE6" s="16">
        <v>-90</v>
      </c>
      <c r="AF6" s="16">
        <v>10</v>
      </c>
      <c r="AH6" s="25">
        <v>4.16524839401</v>
      </c>
      <c r="AI6" s="25">
        <v>0.439751386642</v>
      </c>
      <c r="AK6" s="16">
        <v>390000</v>
      </c>
      <c r="AL6" s="16">
        <v>5848000</v>
      </c>
      <c r="AM6" s="73">
        <v>0.06668946648426813</v>
      </c>
    </row>
    <row r="7" spans="1:39" ht="13.5" customHeight="1">
      <c r="A7" s="14" t="s">
        <v>56</v>
      </c>
      <c r="C7" s="3" t="s">
        <v>54</v>
      </c>
      <c r="E7" s="15">
        <v>-68.35222222222221</v>
      </c>
      <c r="G7" s="15">
        <v>-16.202777777777776</v>
      </c>
      <c r="I7" s="16">
        <v>4300</v>
      </c>
      <c r="K7" s="17" t="s">
        <v>55</v>
      </c>
      <c r="M7" s="18">
        <v>-14.866666666666667</v>
      </c>
      <c r="N7" s="18">
        <v>0.625</v>
      </c>
      <c r="O7" s="16">
        <v>-113.5</v>
      </c>
      <c r="P7" s="16">
        <v>5</v>
      </c>
      <c r="R7" s="18">
        <v>-16.05753041375615</v>
      </c>
      <c r="S7" s="18">
        <v>1.2547971927159725</v>
      </c>
      <c r="T7" s="16">
        <v>-118.46024331004918</v>
      </c>
      <c r="U7" s="16">
        <v>10.03837754172778</v>
      </c>
      <c r="V7" s="19" t="s">
        <v>30</v>
      </c>
      <c r="X7" s="16" t="s">
        <v>152</v>
      </c>
      <c r="Y7" s="18"/>
      <c r="Z7" s="16" t="s">
        <v>152</v>
      </c>
      <c r="AA7" s="16"/>
      <c r="AC7" s="18">
        <v>-13.7</v>
      </c>
      <c r="AD7" s="18">
        <v>0.7</v>
      </c>
      <c r="AE7" s="16">
        <v>-95</v>
      </c>
      <c r="AF7" s="16">
        <v>7</v>
      </c>
      <c r="AH7" s="25">
        <v>3.94941568375</v>
      </c>
      <c r="AI7" s="25">
        <v>0.292852520943</v>
      </c>
      <c r="AK7" s="16">
        <v>127000</v>
      </c>
      <c r="AL7" s="16">
        <v>8608000</v>
      </c>
      <c r="AM7" s="73">
        <v>0.01475371747211896</v>
      </c>
    </row>
    <row r="8" spans="1:39" ht="13.5" customHeight="1">
      <c r="A8" s="14" t="s">
        <v>57</v>
      </c>
      <c r="C8" s="3" t="s">
        <v>58</v>
      </c>
      <c r="E8" s="15">
        <v>-71.19417777777778</v>
      </c>
      <c r="G8" s="15">
        <v>8.726441666666666</v>
      </c>
      <c r="I8" s="16">
        <v>4005</v>
      </c>
      <c r="K8" s="20" t="s">
        <v>60</v>
      </c>
      <c r="M8" s="18">
        <v>-9.6</v>
      </c>
      <c r="N8" s="18">
        <v>0.625</v>
      </c>
      <c r="O8" s="16">
        <v>-70</v>
      </c>
      <c r="P8" s="16">
        <v>5</v>
      </c>
      <c r="R8" s="18">
        <v>-10.6664419012138</v>
      </c>
      <c r="S8" s="18">
        <v>1.8946708680125848</v>
      </c>
      <c r="T8" s="16">
        <v>-75.3315352097104</v>
      </c>
      <c r="U8" s="16">
        <v>15.157366944100678</v>
      </c>
      <c r="V8" s="19" t="s">
        <v>50</v>
      </c>
      <c r="X8" s="18">
        <v>1.0779396822071519</v>
      </c>
      <c r="Y8" s="18">
        <v>2.0185652089096258</v>
      </c>
      <c r="Z8" s="16">
        <v>5.765888437559763</v>
      </c>
      <c r="AA8" s="16">
        <v>17.35084285532437</v>
      </c>
      <c r="AC8" s="18">
        <v>-11.8</v>
      </c>
      <c r="AD8" s="18">
        <v>1.3</v>
      </c>
      <c r="AE8" s="16">
        <v>-82</v>
      </c>
      <c r="AF8" s="16">
        <v>11</v>
      </c>
      <c r="AH8" s="25">
        <v>4.99936771393</v>
      </c>
      <c r="AI8" s="25">
        <v>0.396171838045</v>
      </c>
      <c r="AK8" s="16">
        <v>43988.74292</v>
      </c>
      <c r="AL8" s="16">
        <v>2445752.85</v>
      </c>
      <c r="AM8" s="73">
        <v>0.01798576782604996</v>
      </c>
    </row>
    <row r="9" spans="1:39" ht="13.5" customHeight="1">
      <c r="A9" s="14" t="s">
        <v>59</v>
      </c>
      <c r="C9" s="3" t="s">
        <v>58</v>
      </c>
      <c r="E9" s="15">
        <v>-70.94876666666667</v>
      </c>
      <c r="G9" s="15">
        <v>8.813666666666666</v>
      </c>
      <c r="I9" s="16">
        <v>4189.8</v>
      </c>
      <c r="K9" s="20" t="s">
        <v>60</v>
      </c>
      <c r="M9" s="18">
        <v>-1.2339375000000103</v>
      </c>
      <c r="N9" s="18">
        <v>1.25</v>
      </c>
      <c r="O9" s="16">
        <v>-34.14416375</v>
      </c>
      <c r="P9" s="16">
        <v>10</v>
      </c>
      <c r="R9" s="18">
        <v>-12.7440640639564</v>
      </c>
      <c r="S9" s="18">
        <v>0.5363241537270524</v>
      </c>
      <c r="T9" s="16">
        <v>-91.9525125116512</v>
      </c>
      <c r="U9" s="16">
        <v>4.2905932298164196</v>
      </c>
      <c r="V9" s="19" t="s">
        <v>50</v>
      </c>
      <c r="X9" s="18">
        <v>11.658705858317742</v>
      </c>
      <c r="Y9" s="18">
        <v>1.3802676574941657</v>
      </c>
      <c r="Z9" s="16">
        <v>63.66225286471372</v>
      </c>
      <c r="AA9" s="16">
        <v>12.105278011814166</v>
      </c>
      <c r="AC9" s="18">
        <v>-12</v>
      </c>
      <c r="AD9" s="18">
        <v>1.5</v>
      </c>
      <c r="AE9" s="16">
        <v>-85</v>
      </c>
      <c r="AF9" s="16">
        <v>11</v>
      </c>
      <c r="AH9" s="25">
        <v>5.0223903656</v>
      </c>
      <c r="AI9" s="25">
        <v>0.124727122486</v>
      </c>
      <c r="AK9" s="16">
        <v>37894.04932</v>
      </c>
      <c r="AL9" s="16">
        <v>108952.9189</v>
      </c>
      <c r="AM9" s="73">
        <v>0.34780205709569106</v>
      </c>
    </row>
    <row r="10" spans="1:39" ht="13.5" customHeight="1">
      <c r="A10" s="14" t="s">
        <v>46</v>
      </c>
      <c r="C10" s="3" t="s">
        <v>58</v>
      </c>
      <c r="E10" s="15">
        <v>-70.95291666666667</v>
      </c>
      <c r="G10" s="15">
        <v>8.812933333333334</v>
      </c>
      <c r="I10" s="16">
        <v>4230.1</v>
      </c>
      <c r="K10" s="20" t="s">
        <v>60</v>
      </c>
      <c r="M10" s="18">
        <v>-7.049812500000002</v>
      </c>
      <c r="N10" s="18">
        <v>0.625</v>
      </c>
      <c r="O10" s="16">
        <v>-62.03025374999999</v>
      </c>
      <c r="P10" s="16">
        <v>5</v>
      </c>
      <c r="R10" s="18">
        <v>-12.29957847650949</v>
      </c>
      <c r="S10" s="18">
        <v>0.5938393999947648</v>
      </c>
      <c r="T10" s="16">
        <v>-88.39662781207592</v>
      </c>
      <c r="U10" s="16">
        <v>4.750715199958118</v>
      </c>
      <c r="V10" s="19" t="s">
        <v>50</v>
      </c>
      <c r="X10" s="18">
        <v>5.315139957530857</v>
      </c>
      <c r="Y10" s="18">
        <v>0.8750713524800363</v>
      </c>
      <c r="Z10" s="16">
        <v>28.9230764897177</v>
      </c>
      <c r="AA10" s="16">
        <v>7.670446169734136</v>
      </c>
      <c r="AC10" s="18">
        <v>-12.1</v>
      </c>
      <c r="AD10" s="18">
        <v>1.5</v>
      </c>
      <c r="AE10" s="16">
        <v>-85</v>
      </c>
      <c r="AF10" s="16">
        <v>11</v>
      </c>
      <c r="AH10" s="25">
        <v>5.0223903656</v>
      </c>
      <c r="AI10" s="25">
        <v>0.124727122486</v>
      </c>
      <c r="AK10" s="16">
        <v>22223.81763</v>
      </c>
      <c r="AL10" s="16">
        <v>1075610.778</v>
      </c>
      <c r="AM10" s="73">
        <v>0.02066157952723676</v>
      </c>
    </row>
    <row r="11" spans="1:39" ht="13.5" customHeight="1">
      <c r="A11" s="14" t="s">
        <v>47</v>
      </c>
      <c r="C11" s="3" t="s">
        <v>58</v>
      </c>
      <c r="E11" s="15">
        <v>-70.87366666666667</v>
      </c>
      <c r="G11" s="15">
        <v>8.858133333333333</v>
      </c>
      <c r="I11" s="16">
        <v>4169.8</v>
      </c>
      <c r="K11" s="20" t="s">
        <v>61</v>
      </c>
      <c r="M11" s="18">
        <v>-2.345399999999999</v>
      </c>
      <c r="N11" s="18">
        <v>2.198536404065215</v>
      </c>
      <c r="O11" s="16">
        <v>-39.8802975</v>
      </c>
      <c r="P11" s="16">
        <v>12.897206960307816</v>
      </c>
      <c r="R11" s="18">
        <v>-13.071988690401188</v>
      </c>
      <c r="S11" s="18">
        <v>0.5053100957689388</v>
      </c>
      <c r="T11" s="16">
        <v>-94.5759095232095</v>
      </c>
      <c r="U11" s="16">
        <v>4.0424807661515105</v>
      </c>
      <c r="V11" s="19" t="s">
        <v>50</v>
      </c>
      <c r="X11" s="18">
        <v>10.868663739888706</v>
      </c>
      <c r="Y11" s="18">
        <v>2.2869912567578194</v>
      </c>
      <c r="Z11" s="16">
        <v>60.40883227925509</v>
      </c>
      <c r="AA11" s="16">
        <v>15.010576842299052</v>
      </c>
      <c r="AC11" s="18">
        <v>-12</v>
      </c>
      <c r="AD11" s="18">
        <v>1.5</v>
      </c>
      <c r="AE11" s="16">
        <v>-84</v>
      </c>
      <c r="AF11" s="16">
        <v>11</v>
      </c>
      <c r="AH11" s="25">
        <v>5.09906864166</v>
      </c>
      <c r="AI11" s="25">
        <v>0.110375702381</v>
      </c>
      <c r="AK11" s="16">
        <v>21568.05748098055</v>
      </c>
      <c r="AL11" s="16">
        <v>153669.44885883346</v>
      </c>
      <c r="AM11" s="73">
        <v>0.14035358128207892</v>
      </c>
    </row>
    <row r="12" spans="1:39" ht="13.5" customHeight="1">
      <c r="A12" s="14" t="s">
        <v>66</v>
      </c>
      <c r="C12" s="3" t="s">
        <v>58</v>
      </c>
      <c r="E12" s="15">
        <v>-70.87353333333333</v>
      </c>
      <c r="G12" s="15">
        <v>8.855616666666666</v>
      </c>
      <c r="I12" s="16">
        <v>4191.7</v>
      </c>
      <c r="K12" s="20" t="s">
        <v>61</v>
      </c>
      <c r="M12" s="18">
        <v>-1.8649000000000029</v>
      </c>
      <c r="N12" s="18">
        <v>1.4638524584123869</v>
      </c>
      <c r="O12" s="16">
        <v>-37.4301475</v>
      </c>
      <c r="P12" s="16">
        <v>9.291174508290796</v>
      </c>
      <c r="R12" s="18">
        <v>-13.071972310254084</v>
      </c>
      <c r="S12" s="18">
        <v>0.5024031733964678</v>
      </c>
      <c r="T12" s="16">
        <v>-94.57577848203267</v>
      </c>
      <c r="U12" s="16">
        <v>4.019225387171742</v>
      </c>
      <c r="V12" s="19" t="s">
        <v>50</v>
      </c>
      <c r="X12" s="18">
        <v>11.355511238735572</v>
      </c>
      <c r="Y12" s="18">
        <v>1.5700519854307973</v>
      </c>
      <c r="Z12" s="16">
        <v>63.11475839052161</v>
      </c>
      <c r="AA12" s="16">
        <v>11.294828546462895</v>
      </c>
      <c r="AC12" s="18">
        <v>-12</v>
      </c>
      <c r="AD12" s="18">
        <v>1.5</v>
      </c>
      <c r="AE12" s="16">
        <v>-85</v>
      </c>
      <c r="AF12" s="16">
        <v>11</v>
      </c>
      <c r="AH12" s="25">
        <v>5.09906864166</v>
      </c>
      <c r="AI12" s="25">
        <v>0.110375702381</v>
      </c>
      <c r="AK12" s="16">
        <v>28967.421808960265</v>
      </c>
      <c r="AL12" s="16">
        <v>175516.9957734573</v>
      </c>
      <c r="AM12" s="73">
        <v>0.16504055166457496</v>
      </c>
    </row>
    <row r="13" spans="1:39" ht="13.5" customHeight="1">
      <c r="A13" s="14" t="s">
        <v>67</v>
      </c>
      <c r="C13" s="3" t="s">
        <v>58</v>
      </c>
      <c r="E13" s="15">
        <v>-70.79995</v>
      </c>
      <c r="G13" s="15">
        <v>8.813033333333333</v>
      </c>
      <c r="I13" s="16">
        <v>3210.9</v>
      </c>
      <c r="K13" s="20" t="s">
        <v>43</v>
      </c>
      <c r="M13" s="18">
        <v>-10.750557500000001</v>
      </c>
      <c r="N13" s="18">
        <v>0.625</v>
      </c>
      <c r="O13" s="16">
        <v>-75.20815875</v>
      </c>
      <c r="P13" s="16">
        <v>5</v>
      </c>
      <c r="R13" s="18">
        <v>-10.293277584557124</v>
      </c>
      <c r="S13" s="18">
        <v>1.095894985090487</v>
      </c>
      <c r="T13" s="16">
        <v>-72.346220676457</v>
      </c>
      <c r="U13" s="16">
        <v>8.767159880723897</v>
      </c>
      <c r="V13" s="19" t="s">
        <v>50</v>
      </c>
      <c r="X13" s="18">
        <v>-0.4620357779594464</v>
      </c>
      <c r="Y13" s="18">
        <v>1.2742671608463119</v>
      </c>
      <c r="Z13" s="16">
        <v>-3.0851360036822095</v>
      </c>
      <c r="AA13" s="16">
        <v>10.854521823557542</v>
      </c>
      <c r="AC13" s="18">
        <v>-10.1</v>
      </c>
      <c r="AD13" s="18">
        <v>1.1</v>
      </c>
      <c r="AE13" s="16">
        <v>-70</v>
      </c>
      <c r="AF13" s="16">
        <v>9</v>
      </c>
      <c r="AH13" s="25">
        <v>6.25861310959</v>
      </c>
      <c r="AI13" s="25">
        <v>0.128218829632</v>
      </c>
      <c r="AK13" s="16">
        <v>164029.8079</v>
      </c>
      <c r="AL13" s="16">
        <v>2351209.86</v>
      </c>
      <c r="AM13" s="73">
        <v>0.06976400137246788</v>
      </c>
    </row>
    <row r="14" spans="1:39" ht="13.5" customHeight="1">
      <c r="A14" s="14" t="s">
        <v>44</v>
      </c>
      <c r="C14" s="3" t="s">
        <v>58</v>
      </c>
      <c r="E14" s="15">
        <v>-70.80501666666666</v>
      </c>
      <c r="G14" s="15">
        <v>8.78625</v>
      </c>
      <c r="I14" s="16">
        <v>3459.9</v>
      </c>
      <c r="K14" s="20" t="s">
        <v>43</v>
      </c>
      <c r="M14" s="18">
        <v>-10.843270833333333</v>
      </c>
      <c r="N14" s="18">
        <v>0.43004676495947813</v>
      </c>
      <c r="O14" s="16">
        <v>-73.76054666666667</v>
      </c>
      <c r="P14" s="16">
        <v>4.201849413833527</v>
      </c>
      <c r="R14" s="18">
        <v>-9.128763840980216</v>
      </c>
      <c r="S14" s="18">
        <v>1.0436580685316406</v>
      </c>
      <c r="T14" s="16">
        <v>-63.03011072784173</v>
      </c>
      <c r="U14" s="16">
        <v>8.349264548253124</v>
      </c>
      <c r="V14" s="19" t="s">
        <v>50</v>
      </c>
      <c r="X14" s="18">
        <v>-1.7303025153895257</v>
      </c>
      <c r="Y14" s="18">
        <v>1.1375025652129405</v>
      </c>
      <c r="Z14" s="16">
        <v>-11.45227403962834</v>
      </c>
      <c r="AA14" s="16">
        <v>9.88468598518552</v>
      </c>
      <c r="AC14" s="18">
        <v>-10.6</v>
      </c>
      <c r="AD14" s="18">
        <v>1.2</v>
      </c>
      <c r="AE14" s="16">
        <v>-74</v>
      </c>
      <c r="AF14" s="16">
        <v>9</v>
      </c>
      <c r="AH14" s="25">
        <v>6.25861310959</v>
      </c>
      <c r="AI14" s="25">
        <v>0.128218829632</v>
      </c>
      <c r="AK14" s="16">
        <v>88910.60425</v>
      </c>
      <c r="AL14" s="16">
        <v>1953305.753</v>
      </c>
      <c r="AM14" s="73">
        <v>0.04551801688672956</v>
      </c>
    </row>
    <row r="15" spans="1:39" ht="13.5" customHeight="1">
      <c r="A15" s="14" t="s">
        <v>65</v>
      </c>
      <c r="C15" s="3" t="s">
        <v>58</v>
      </c>
      <c r="E15" s="15">
        <v>-70.82835</v>
      </c>
      <c r="G15" s="15">
        <v>8.796583333333333</v>
      </c>
      <c r="I15" s="16">
        <v>3570.2</v>
      </c>
      <c r="K15" s="20" t="s">
        <v>62</v>
      </c>
      <c r="M15" s="18">
        <v>-10.0447335</v>
      </c>
      <c r="N15" s="18">
        <v>0.5282410045246955</v>
      </c>
      <c r="O15" s="16">
        <v>-71.6197385</v>
      </c>
      <c r="P15" s="16">
        <v>4.246714552090593</v>
      </c>
      <c r="R15" s="18">
        <v>-10.769368850678966</v>
      </c>
      <c r="S15" s="18">
        <v>1.0843319675224854</v>
      </c>
      <c r="T15" s="16">
        <v>-76.15495080543172</v>
      </c>
      <c r="U15" s="16">
        <v>8.674655740179883</v>
      </c>
      <c r="V15" s="19" t="s">
        <v>50</v>
      </c>
      <c r="X15" s="18">
        <v>0.732524173697513</v>
      </c>
      <c r="Y15" s="18">
        <v>1.2200097194819726</v>
      </c>
      <c r="Z15" s="16">
        <v>4.909061654208902</v>
      </c>
      <c r="AA15" s="16">
        <v>10.495961114529136</v>
      </c>
      <c r="AC15" s="18">
        <v>-10.8</v>
      </c>
      <c r="AD15" s="18">
        <v>1.3</v>
      </c>
      <c r="AE15" s="16">
        <v>-76</v>
      </c>
      <c r="AF15" s="16">
        <v>10</v>
      </c>
      <c r="AH15" s="25">
        <v>6.25861310959</v>
      </c>
      <c r="AI15" s="25">
        <v>0.128218829632</v>
      </c>
      <c r="AK15" s="16">
        <v>49837.73145</v>
      </c>
      <c r="AL15" s="16">
        <v>2405254</v>
      </c>
      <c r="AM15" s="73">
        <v>0.02072036111362875</v>
      </c>
    </row>
    <row r="16" spans="1:39" ht="13.5" customHeight="1">
      <c r="A16" s="14" t="s">
        <v>39</v>
      </c>
      <c r="C16" s="3" t="s">
        <v>58</v>
      </c>
      <c r="E16" s="15">
        <v>-70.8627666666667</v>
      </c>
      <c r="G16" s="15">
        <v>8.730383333333334</v>
      </c>
      <c r="I16" s="16">
        <v>3738</v>
      </c>
      <c r="K16" s="20" t="s">
        <v>60</v>
      </c>
      <c r="M16" s="18">
        <v>-8.661487500000003</v>
      </c>
      <c r="N16" s="18">
        <v>0.625</v>
      </c>
      <c r="O16" s="16">
        <v>-66.3186</v>
      </c>
      <c r="P16" s="16">
        <v>5</v>
      </c>
      <c r="R16" s="18">
        <v>-12.104419297795385</v>
      </c>
      <c r="S16" s="18">
        <v>2.4341203527294963</v>
      </c>
      <c r="T16" s="16">
        <v>-86.83535438236308</v>
      </c>
      <c r="U16" s="16">
        <v>19.47296282183597</v>
      </c>
      <c r="V16" s="19" t="s">
        <v>50</v>
      </c>
      <c r="X16" s="18">
        <v>3.4851171166776496</v>
      </c>
      <c r="Y16" s="18">
        <v>2.552189479426286</v>
      </c>
      <c r="Z16" s="16">
        <v>22.467749360232993</v>
      </c>
      <c r="AA16" s="16">
        <v>22.48081890561607</v>
      </c>
      <c r="AC16" s="18">
        <v>-11.1</v>
      </c>
      <c r="AD16" s="18">
        <v>1.3</v>
      </c>
      <c r="AE16" s="16">
        <v>-78</v>
      </c>
      <c r="AF16" s="16">
        <v>10</v>
      </c>
      <c r="AH16" s="25">
        <v>5.95909404755</v>
      </c>
      <c r="AI16" s="25">
        <v>0.333764851093</v>
      </c>
      <c r="AK16" s="16">
        <v>39085.37378</v>
      </c>
      <c r="AL16" s="16">
        <v>1031333.508</v>
      </c>
      <c r="AM16" s="73">
        <v>0.03789789963849405</v>
      </c>
    </row>
    <row r="17" spans="1:39" ht="13.5" customHeight="1">
      <c r="A17" s="14" t="s">
        <v>40</v>
      </c>
      <c r="C17" s="3" t="s">
        <v>58</v>
      </c>
      <c r="E17" s="15">
        <v>-70.88456666666667</v>
      </c>
      <c r="G17" s="15">
        <v>8.720133333333333</v>
      </c>
      <c r="I17" s="16">
        <v>3803.8</v>
      </c>
      <c r="K17" s="20" t="s">
        <v>60</v>
      </c>
      <c r="M17" s="18">
        <v>-8.270512499999999</v>
      </c>
      <c r="N17" s="18">
        <v>1.25</v>
      </c>
      <c r="O17" s="16">
        <v>-64.4243</v>
      </c>
      <c r="P17" s="16">
        <v>10</v>
      </c>
      <c r="R17" s="18">
        <v>-12.317832755048537</v>
      </c>
      <c r="S17" s="18">
        <v>2.4263731927593635</v>
      </c>
      <c r="T17" s="16">
        <v>-88.5426620403883</v>
      </c>
      <c r="U17" s="16">
        <v>19.410985542074908</v>
      </c>
      <c r="V17" s="19" t="s">
        <v>50</v>
      </c>
      <c r="X17" s="18">
        <v>4.097796223595074</v>
      </c>
      <c r="Y17" s="18">
        <v>2.772422600797725</v>
      </c>
      <c r="Z17" s="16">
        <v>26.461317536133677</v>
      </c>
      <c r="AA17" s="16">
        <v>24.458948972823457</v>
      </c>
      <c r="AC17" s="18">
        <v>-11.3</v>
      </c>
      <c r="AD17" s="18">
        <v>1.3</v>
      </c>
      <c r="AE17" s="16">
        <v>-79</v>
      </c>
      <c r="AF17" s="16">
        <v>10</v>
      </c>
      <c r="AH17" s="25">
        <v>5.95909404755</v>
      </c>
      <c r="AI17" s="25">
        <v>0.333764851093</v>
      </c>
      <c r="AK17" s="16">
        <v>107145.4778</v>
      </c>
      <c r="AL17" s="16">
        <v>433185.0161</v>
      </c>
      <c r="AM17" s="73">
        <v>0.24734345330002283</v>
      </c>
    </row>
    <row r="18" spans="1:39" ht="13.5" customHeight="1">
      <c r="A18" s="14" t="s">
        <v>41</v>
      </c>
      <c r="C18" s="3" t="s">
        <v>58</v>
      </c>
      <c r="E18" s="15">
        <v>-70.87268333333333</v>
      </c>
      <c r="G18" s="15">
        <v>8.728266666666666</v>
      </c>
      <c r="I18" s="16">
        <v>3763.7</v>
      </c>
      <c r="K18" s="20" t="s">
        <v>60</v>
      </c>
      <c r="M18" s="18">
        <v>-9.5370375</v>
      </c>
      <c r="N18" s="18">
        <v>0.625</v>
      </c>
      <c r="O18" s="16">
        <v>-72.305585</v>
      </c>
      <c r="P18" s="16">
        <v>5</v>
      </c>
      <c r="R18" s="18">
        <v>-12.481457840773745</v>
      </c>
      <c r="S18" s="18">
        <v>2.5688517182660835</v>
      </c>
      <c r="T18" s="16">
        <v>-89.85166272618996</v>
      </c>
      <c r="U18" s="16">
        <v>20.550813746128668</v>
      </c>
      <c r="V18" s="19" t="s">
        <v>50</v>
      </c>
      <c r="X18" s="18">
        <v>2.981635498545465</v>
      </c>
      <c r="Y18" s="18">
        <v>2.68474212152954</v>
      </c>
      <c r="Z18" s="16">
        <v>19.27826158398105</v>
      </c>
      <c r="AA18" s="16">
        <v>23.661500883201583</v>
      </c>
      <c r="AC18" s="18">
        <v>-11.2</v>
      </c>
      <c r="AD18" s="18">
        <v>1.3</v>
      </c>
      <c r="AE18" s="16">
        <v>-79</v>
      </c>
      <c r="AF18" s="16">
        <v>10</v>
      </c>
      <c r="AH18" s="25">
        <v>5.95909404755</v>
      </c>
      <c r="AI18" s="25">
        <v>0.333764851093</v>
      </c>
      <c r="AK18" s="16">
        <v>19344.83594</v>
      </c>
      <c r="AL18" s="16">
        <v>10878530.317</v>
      </c>
      <c r="AM18" s="73">
        <v>0.001778258218370694</v>
      </c>
    </row>
    <row r="19" spans="1:39" ht="13.5" customHeight="1">
      <c r="A19" s="14" t="s">
        <v>42</v>
      </c>
      <c r="C19" s="3" t="s">
        <v>58</v>
      </c>
      <c r="E19" s="15">
        <v>-70.87045</v>
      </c>
      <c r="G19" s="15">
        <v>8.7218</v>
      </c>
      <c r="I19" s="16">
        <v>3830.2</v>
      </c>
      <c r="K19" s="20" t="s">
        <v>60</v>
      </c>
      <c r="M19" s="18">
        <v>-8.587387500000002</v>
      </c>
      <c r="N19" s="18">
        <v>0.625</v>
      </c>
      <c r="O19" s="16">
        <v>-65.98460499999999</v>
      </c>
      <c r="P19" s="16">
        <v>5</v>
      </c>
      <c r="R19" s="18">
        <v>-12.157128178767737</v>
      </c>
      <c r="S19" s="18">
        <v>2.4341239641641623</v>
      </c>
      <c r="T19" s="16">
        <v>-87.2570254301419</v>
      </c>
      <c r="U19" s="16">
        <v>19.4729917133133</v>
      </c>
      <c r="V19" s="19" t="s">
        <v>50</v>
      </c>
      <c r="X19" s="18">
        <v>3.6136725592668117</v>
      </c>
      <c r="Y19" s="18">
        <v>2.5526360974218796</v>
      </c>
      <c r="Z19" s="16">
        <v>23.30603578753032</v>
      </c>
      <c r="AA19" s="16">
        <v>22.50858236633316</v>
      </c>
      <c r="AC19" s="18">
        <v>-11.3</v>
      </c>
      <c r="AD19" s="18">
        <v>1.3</v>
      </c>
      <c r="AE19" s="16">
        <v>-79</v>
      </c>
      <c r="AF19" s="16">
        <v>10</v>
      </c>
      <c r="AH19" s="25">
        <v>5.95909404755</v>
      </c>
      <c r="AI19" s="25">
        <v>0.333764851093</v>
      </c>
      <c r="AK19" s="16">
        <v>129506.9292</v>
      </c>
      <c r="AL19" s="16">
        <v>6649823.976</v>
      </c>
      <c r="AM19" s="73">
        <v>0.01947524170074363</v>
      </c>
    </row>
    <row r="20" spans="1:39" ht="13.5" customHeight="1">
      <c r="A20" s="14" t="s">
        <v>78</v>
      </c>
      <c r="C20" s="3" t="s">
        <v>58</v>
      </c>
      <c r="E20" s="15">
        <v>-70.9340166666667</v>
      </c>
      <c r="G20" s="15">
        <v>8.653333333333334</v>
      </c>
      <c r="I20" s="16">
        <v>3980.2</v>
      </c>
      <c r="K20" s="20" t="s">
        <v>60</v>
      </c>
      <c r="M20" s="18">
        <v>-6.626662499999998</v>
      </c>
      <c r="N20" s="18">
        <v>1.25</v>
      </c>
      <c r="O20" s="16">
        <v>-55.06247</v>
      </c>
      <c r="P20" s="16">
        <v>10</v>
      </c>
      <c r="R20" s="18">
        <v>-12.530496523089411</v>
      </c>
      <c r="S20" s="18">
        <v>2.318118723869224</v>
      </c>
      <c r="T20" s="16">
        <v>-90.24397218471529</v>
      </c>
      <c r="U20" s="16">
        <v>18.54494979095379</v>
      </c>
      <c r="V20" s="19" t="s">
        <v>50</v>
      </c>
      <c r="X20" s="18">
        <v>5.978750738429683</v>
      </c>
      <c r="Y20" s="18">
        <v>2.679443656821704</v>
      </c>
      <c r="Z20" s="16">
        <v>38.67135925353659</v>
      </c>
      <c r="AA20" s="16">
        <v>23.856064205077608</v>
      </c>
      <c r="AC20" s="18">
        <v>-11.6</v>
      </c>
      <c r="AD20" s="18">
        <v>1.4</v>
      </c>
      <c r="AE20" s="16">
        <v>-82</v>
      </c>
      <c r="AF20" s="16">
        <v>11</v>
      </c>
      <c r="AH20" s="25">
        <v>5.95909404755</v>
      </c>
      <c r="AI20" s="25">
        <v>0.333764851093</v>
      </c>
      <c r="AK20" s="16">
        <v>264392.9874</v>
      </c>
      <c r="AL20" s="16">
        <v>5497122.976</v>
      </c>
      <c r="AM20" s="73">
        <v>0.04809661136458447</v>
      </c>
    </row>
    <row r="21" spans="1:39" ht="13.5" customHeight="1">
      <c r="A21" s="14" t="s">
        <v>79</v>
      </c>
      <c r="C21" s="3" t="s">
        <v>58</v>
      </c>
      <c r="E21" s="15">
        <v>-71.82656666666666</v>
      </c>
      <c r="G21" s="15">
        <v>8.307533333333334</v>
      </c>
      <c r="I21" s="16">
        <v>2305.1</v>
      </c>
      <c r="K21" s="20" t="s">
        <v>63</v>
      </c>
      <c r="M21" s="18">
        <v>-2.0789208333333336</v>
      </c>
      <c r="N21" s="18">
        <v>1.0051704426623782</v>
      </c>
      <c r="O21" s="16">
        <v>-22.55272666666667</v>
      </c>
      <c r="P21" s="16">
        <v>7.515241267193841</v>
      </c>
      <c r="R21" s="18">
        <v>-7.918354175599108</v>
      </c>
      <c r="S21" s="18">
        <v>0.9627875810050146</v>
      </c>
      <c r="T21" s="16">
        <v>-53.34683340479286</v>
      </c>
      <c r="U21" s="16">
        <v>7.702300648040117</v>
      </c>
      <c r="V21" s="19" t="s">
        <v>50</v>
      </c>
      <c r="X21" s="18">
        <v>5.886041100390926</v>
      </c>
      <c r="Y21" s="18">
        <v>1.406945806367115</v>
      </c>
      <c r="Z21" s="16">
        <v>32.52944988171569</v>
      </c>
      <c r="AA21" s="16">
        <v>11.558583979550686</v>
      </c>
      <c r="AC21" s="18">
        <v>-8.7</v>
      </c>
      <c r="AD21" s="18">
        <v>0.6</v>
      </c>
      <c r="AE21" s="16">
        <v>-59</v>
      </c>
      <c r="AF21" s="16">
        <v>5</v>
      </c>
      <c r="AH21" s="25">
        <v>5.27347517014</v>
      </c>
      <c r="AI21" s="25">
        <v>0.320649415255</v>
      </c>
      <c r="AK21" s="16">
        <v>31780.5376</v>
      </c>
      <c r="AL21" s="16">
        <v>561601.4292</v>
      </c>
      <c r="AM21" s="73">
        <v>0.05658913234118956</v>
      </c>
    </row>
    <row r="22" spans="1:39" ht="13.5" customHeight="1">
      <c r="A22" s="14" t="s">
        <v>80</v>
      </c>
      <c r="C22" s="3" t="s">
        <v>81</v>
      </c>
      <c r="E22" s="15">
        <v>-85.85</v>
      </c>
      <c r="G22" s="15">
        <v>11.766666666666667</v>
      </c>
      <c r="I22" s="16">
        <v>32</v>
      </c>
      <c r="K22" s="20" t="s">
        <v>63</v>
      </c>
      <c r="M22" s="18">
        <v>0.5846559999999954</v>
      </c>
      <c r="N22" s="18">
        <v>0.625</v>
      </c>
      <c r="O22" s="16">
        <v>-8</v>
      </c>
      <c r="P22" s="16">
        <v>5</v>
      </c>
      <c r="R22" s="18">
        <v>-5.73843</v>
      </c>
      <c r="S22" s="18">
        <v>0.375773579</v>
      </c>
      <c r="T22" s="16">
        <v>-39.12344167</v>
      </c>
      <c r="U22" s="16">
        <v>0.217283393</v>
      </c>
      <c r="V22" s="19" t="s">
        <v>2</v>
      </c>
      <c r="X22" s="18">
        <v>6.359580004686283</v>
      </c>
      <c r="Y22" s="18">
        <v>0.7347176745965223</v>
      </c>
      <c r="Z22" s="16">
        <v>32.39067640914506</v>
      </c>
      <c r="AA22" s="16">
        <v>5.208816297797471</v>
      </c>
      <c r="AC22" s="18">
        <v>-5</v>
      </c>
      <c r="AD22" s="18">
        <v>0.7</v>
      </c>
      <c r="AE22" s="16">
        <v>-32</v>
      </c>
      <c r="AF22" s="16">
        <v>6</v>
      </c>
      <c r="AH22" s="25">
        <v>4.94475126266</v>
      </c>
      <c r="AI22" s="25">
        <v>0.119592010975</v>
      </c>
      <c r="AK22" s="16">
        <v>180341.856</v>
      </c>
      <c r="AL22" s="16">
        <v>382218.354</v>
      </c>
      <c r="AM22" s="73">
        <v>0.47182939833391674</v>
      </c>
    </row>
    <row r="23" spans="1:39" ht="13.5" customHeight="1">
      <c r="A23" s="14" t="s">
        <v>33</v>
      </c>
      <c r="C23" s="3" t="s">
        <v>34</v>
      </c>
      <c r="E23" s="15">
        <v>-121.46707777777777</v>
      </c>
      <c r="G23" s="15">
        <v>48.71055555555556</v>
      </c>
      <c r="I23" s="16">
        <v>1560.576</v>
      </c>
      <c r="K23" s="20" t="s">
        <v>97</v>
      </c>
      <c r="M23" s="18">
        <v>-15.3</v>
      </c>
      <c r="N23" s="18">
        <v>0.625</v>
      </c>
      <c r="O23" s="16">
        <v>-107</v>
      </c>
      <c r="P23" s="16">
        <v>5</v>
      </c>
      <c r="R23" s="18">
        <v>-15.3</v>
      </c>
      <c r="S23" s="18">
        <v>2</v>
      </c>
      <c r="T23" s="16">
        <v>-107</v>
      </c>
      <c r="U23" s="16">
        <v>16</v>
      </c>
      <c r="V23" s="19" t="s">
        <v>50</v>
      </c>
      <c r="X23" s="18">
        <v>0</v>
      </c>
      <c r="Y23" s="18">
        <v>2.127939298040039</v>
      </c>
      <c r="Z23" s="16">
        <v>0</v>
      </c>
      <c r="AA23" s="16">
        <v>18.771617709115578</v>
      </c>
      <c r="AC23" s="18">
        <v>-14.8</v>
      </c>
      <c r="AD23" s="18">
        <v>1.2</v>
      </c>
      <c r="AE23" s="16">
        <v>-113</v>
      </c>
      <c r="AF23" s="16">
        <v>12</v>
      </c>
      <c r="AH23" s="25"/>
      <c r="AI23" s="25"/>
      <c r="AK23" s="16">
        <v>520040.2257</v>
      </c>
      <c r="AL23" s="16">
        <v>6016635.737</v>
      </c>
      <c r="AM23" s="73">
        <v>0.08643372283649355</v>
      </c>
    </row>
    <row r="24" spans="1:39" ht="13.5" customHeight="1">
      <c r="A24" s="14" t="s">
        <v>20</v>
      </c>
      <c r="C24" s="3" t="s">
        <v>34</v>
      </c>
      <c r="E24" s="15">
        <v>-120.735</v>
      </c>
      <c r="G24" s="15">
        <v>48.50333333</v>
      </c>
      <c r="I24" s="16">
        <v>1460</v>
      </c>
      <c r="K24" s="20" t="s">
        <v>97</v>
      </c>
      <c r="M24" s="18">
        <v>-17.2</v>
      </c>
      <c r="N24" s="18">
        <v>0.625</v>
      </c>
      <c r="O24" s="16">
        <v>-125</v>
      </c>
      <c r="P24" s="16">
        <v>5</v>
      </c>
      <c r="R24" s="18">
        <v>-17.180492</v>
      </c>
      <c r="S24" s="18">
        <v>1.226075453</v>
      </c>
      <c r="T24" s="16">
        <v>-124.63755</v>
      </c>
      <c r="U24" s="16">
        <v>6.86563981</v>
      </c>
      <c r="V24" s="19" t="s">
        <v>50</v>
      </c>
      <c r="X24" s="18">
        <v>-0.019849015858275365</v>
      </c>
      <c r="Y24" s="18">
        <v>1.4002201017101221</v>
      </c>
      <c r="Z24" s="16">
        <v>-0.4140570571652402</v>
      </c>
      <c r="AA24" s="16">
        <v>9.7000426853242</v>
      </c>
      <c r="AC24" s="18">
        <v>-14.7</v>
      </c>
      <c r="AD24" s="18">
        <v>1.2</v>
      </c>
      <c r="AE24" s="16">
        <v>-113</v>
      </c>
      <c r="AF24" s="16">
        <v>11</v>
      </c>
      <c r="AH24" s="25"/>
      <c r="AI24" s="25"/>
      <c r="AK24" s="16">
        <v>225436.4983</v>
      </c>
      <c r="AL24" s="16">
        <v>3668700.081</v>
      </c>
      <c r="AM24" s="73">
        <v>0.06144860395307959</v>
      </c>
    </row>
    <row r="25" spans="1:39" ht="13.5" customHeight="1">
      <c r="A25" s="14" t="s">
        <v>21</v>
      </c>
      <c r="C25" s="3" t="s">
        <v>34</v>
      </c>
      <c r="E25" s="15">
        <v>-120.8165</v>
      </c>
      <c r="G25" s="15">
        <v>48.43933333</v>
      </c>
      <c r="I25" s="16">
        <v>1499.616</v>
      </c>
      <c r="K25" s="20" t="s">
        <v>97</v>
      </c>
      <c r="M25" s="18">
        <v>-17.9</v>
      </c>
      <c r="N25" s="18">
        <v>0.625</v>
      </c>
      <c r="O25" s="16">
        <v>-128</v>
      </c>
      <c r="P25" s="16">
        <v>5</v>
      </c>
      <c r="R25" s="18">
        <v>-18.2</v>
      </c>
      <c r="S25" s="18">
        <v>1</v>
      </c>
      <c r="T25" s="16">
        <v>-131</v>
      </c>
      <c r="U25" s="16">
        <v>8</v>
      </c>
      <c r="V25" s="19" t="s">
        <v>30</v>
      </c>
      <c r="X25" s="18">
        <v>0.30556121409652803</v>
      </c>
      <c r="Y25" s="18">
        <v>1.2013717335670469</v>
      </c>
      <c r="Z25" s="16">
        <v>3.4522439585731313</v>
      </c>
      <c r="AA25" s="16">
        <v>10.883098314900025</v>
      </c>
      <c r="AC25" s="18">
        <v>-14.8</v>
      </c>
      <c r="AD25" s="18">
        <v>1.2</v>
      </c>
      <c r="AE25" s="16">
        <v>-113</v>
      </c>
      <c r="AF25" s="16">
        <v>12</v>
      </c>
      <c r="AH25" s="25"/>
      <c r="AI25" s="25"/>
      <c r="AK25" s="16">
        <v>45639.47583</v>
      </c>
      <c r="AL25" s="16">
        <v>3292135</v>
      </c>
      <c r="AM25" s="73">
        <v>0.013863184781304534</v>
      </c>
    </row>
    <row r="26" spans="1:39" ht="13.5" customHeight="1">
      <c r="A26" s="14" t="s">
        <v>45</v>
      </c>
      <c r="C26" s="3" t="s">
        <v>22</v>
      </c>
      <c r="E26" s="15">
        <v>-117.89217</v>
      </c>
      <c r="G26" s="15">
        <v>36.49271</v>
      </c>
      <c r="I26" s="16">
        <v>1147</v>
      </c>
      <c r="K26" s="20" t="s">
        <v>73</v>
      </c>
      <c r="M26" s="18"/>
      <c r="N26" s="18"/>
      <c r="O26" s="16">
        <v>-97</v>
      </c>
      <c r="P26" s="16">
        <v>5</v>
      </c>
      <c r="R26" s="18">
        <v>-15</v>
      </c>
      <c r="S26" s="18">
        <v>2</v>
      </c>
      <c r="T26" s="16">
        <v>-110</v>
      </c>
      <c r="U26" s="16">
        <v>16</v>
      </c>
      <c r="V26" s="19" t="s">
        <v>31</v>
      </c>
      <c r="X26" s="18"/>
      <c r="Y26" s="18"/>
      <c r="Z26" s="16">
        <v>14.606741573033766</v>
      </c>
      <c r="AA26" s="16">
        <v>19.085693405814567</v>
      </c>
      <c r="AC26" s="18">
        <v>-11.1</v>
      </c>
      <c r="AD26" s="18">
        <v>0.2</v>
      </c>
      <c r="AE26" s="16">
        <v>-84</v>
      </c>
      <c r="AF26" s="16">
        <v>3</v>
      </c>
      <c r="AH26" s="25"/>
      <c r="AI26" s="25"/>
      <c r="AK26" s="16"/>
      <c r="AL26" s="16"/>
      <c r="AM26" s="40"/>
    </row>
    <row r="27" spans="1:39" ht="13.5" customHeight="1">
      <c r="A27" s="14" t="s">
        <v>1</v>
      </c>
      <c r="C27" s="3" t="s">
        <v>22</v>
      </c>
      <c r="E27" s="15">
        <v>-118.7392</v>
      </c>
      <c r="G27" s="15">
        <v>37.58176</v>
      </c>
      <c r="I27" s="16">
        <v>2058</v>
      </c>
      <c r="K27" s="20" t="s">
        <v>96</v>
      </c>
      <c r="M27" s="18"/>
      <c r="N27" s="18"/>
      <c r="O27" s="16"/>
      <c r="P27" s="16"/>
      <c r="R27" s="18">
        <v>-17.4</v>
      </c>
      <c r="S27" s="18">
        <v>1</v>
      </c>
      <c r="T27" s="16">
        <v>-128</v>
      </c>
      <c r="U27" s="16">
        <v>8</v>
      </c>
      <c r="V27" s="19" t="s">
        <v>30</v>
      </c>
      <c r="X27" s="18"/>
      <c r="Y27" s="18"/>
      <c r="Z27" s="16"/>
      <c r="AA27" s="16"/>
      <c r="AC27" s="18">
        <v>-13.4</v>
      </c>
      <c r="AD27" s="18">
        <v>0.3</v>
      </c>
      <c r="AE27" s="16">
        <v>-101</v>
      </c>
      <c r="AF27" s="16">
        <v>4</v>
      </c>
      <c r="AH27" s="25"/>
      <c r="AI27" s="25"/>
      <c r="AK27" s="16"/>
      <c r="AL27" s="16"/>
      <c r="AM27" s="40"/>
    </row>
    <row r="28" spans="1:39" ht="13.5" customHeight="1">
      <c r="A28" s="14" t="s">
        <v>49</v>
      </c>
      <c r="C28" s="3" t="s">
        <v>22</v>
      </c>
      <c r="E28" s="15">
        <v>-119.02741</v>
      </c>
      <c r="G28" s="15">
        <v>37.94406</v>
      </c>
      <c r="I28" s="16">
        <v>1899</v>
      </c>
      <c r="K28" s="20" t="s">
        <v>73</v>
      </c>
      <c r="M28" s="18">
        <v>-0.1</v>
      </c>
      <c r="N28" s="18">
        <v>0.625</v>
      </c>
      <c r="O28" s="16"/>
      <c r="P28" s="16">
        <v>5</v>
      </c>
      <c r="R28" s="18">
        <v>-13.75</v>
      </c>
      <c r="S28" s="18">
        <v>1</v>
      </c>
      <c r="T28" s="16">
        <v>-100</v>
      </c>
      <c r="U28" s="16">
        <v>12</v>
      </c>
      <c r="V28" s="19" t="s">
        <v>30</v>
      </c>
      <c r="X28" s="18">
        <v>13.840304182509477</v>
      </c>
      <c r="Y28" s="18">
        <v>1.207611442531638</v>
      </c>
      <c r="Z28" s="16"/>
      <c r="AA28" s="16"/>
      <c r="AC28" s="18">
        <v>-13.3</v>
      </c>
      <c r="AD28" s="18">
        <v>0.4</v>
      </c>
      <c r="AE28" s="16">
        <v>-100</v>
      </c>
      <c r="AF28" s="16">
        <v>3</v>
      </c>
      <c r="AH28" s="25"/>
      <c r="AI28" s="25"/>
      <c r="AK28" s="16"/>
      <c r="AL28" s="16"/>
      <c r="AM28" s="40"/>
    </row>
    <row r="29" spans="1:39" ht="13.5" customHeight="1">
      <c r="A29" s="14" t="s">
        <v>76</v>
      </c>
      <c r="C29" s="3" t="s">
        <v>77</v>
      </c>
      <c r="E29" s="15">
        <v>-106.764007</v>
      </c>
      <c r="G29" s="15">
        <v>39.751669</v>
      </c>
      <c r="I29" s="16">
        <v>2536</v>
      </c>
      <c r="K29" s="20" t="s">
        <v>97</v>
      </c>
      <c r="M29" s="18">
        <v>-15.7</v>
      </c>
      <c r="N29" s="18">
        <v>0.5821521741160894</v>
      </c>
      <c r="O29" s="16">
        <v>-117</v>
      </c>
      <c r="P29" s="16">
        <v>5.324195864283431</v>
      </c>
      <c r="R29" s="18">
        <v>-16.5450725</v>
      </c>
      <c r="S29" s="18">
        <v>1</v>
      </c>
      <c r="T29" s="16">
        <v>-122.27287</v>
      </c>
      <c r="U29" s="16">
        <v>8</v>
      </c>
      <c r="V29" s="19" t="s">
        <v>29</v>
      </c>
      <c r="X29" s="18">
        <v>0.859289507194827</v>
      </c>
      <c r="Y29" s="18">
        <v>1.1773306835261124</v>
      </c>
      <c r="Z29" s="16">
        <v>6.007413716379029</v>
      </c>
      <c r="AA29" s="16">
        <v>10.994058518425867</v>
      </c>
      <c r="AC29" s="18">
        <v>-14.6</v>
      </c>
      <c r="AD29" s="18">
        <v>1</v>
      </c>
      <c r="AE29" s="16">
        <v>-108</v>
      </c>
      <c r="AF29" s="16">
        <v>4</v>
      </c>
      <c r="AH29" s="25">
        <v>7.01512336731</v>
      </c>
      <c r="AI29" s="25">
        <v>1.16765844822</v>
      </c>
      <c r="AK29" s="16">
        <v>11533.10181</v>
      </c>
      <c r="AL29" s="16">
        <v>2241819.399</v>
      </c>
      <c r="AM29" s="73">
        <v>0.005144527616785066</v>
      </c>
    </row>
    <row r="30" spans="1:39" ht="13.5" customHeight="1">
      <c r="A30" s="14" t="s">
        <v>94</v>
      </c>
      <c r="C30" s="3" t="s">
        <v>77</v>
      </c>
      <c r="E30" s="15">
        <v>-107.32514385</v>
      </c>
      <c r="F30"/>
      <c r="G30" s="15">
        <v>39.69165839</v>
      </c>
      <c r="I30" s="16">
        <v>3239</v>
      </c>
      <c r="K30" s="20" t="s">
        <v>97</v>
      </c>
      <c r="M30" s="18">
        <v>-13.416746666666668</v>
      </c>
      <c r="N30" s="18">
        <v>0.6490056842843207</v>
      </c>
      <c r="O30" s="16">
        <v>-101.44111933333333</v>
      </c>
      <c r="P30" s="16">
        <v>4.376311598678038</v>
      </c>
      <c r="R30" s="18">
        <v>-16.38212</v>
      </c>
      <c r="S30" s="18">
        <v>2</v>
      </c>
      <c r="T30" s="16">
        <v>-117.673055</v>
      </c>
      <c r="U30" s="16">
        <v>16</v>
      </c>
      <c r="V30" s="19" t="s">
        <v>29</v>
      </c>
      <c r="X30" s="18">
        <v>3.014761518297382</v>
      </c>
      <c r="Y30" s="18">
        <v>2.1435182824521624</v>
      </c>
      <c r="Z30" s="16">
        <v>18.396735766317065</v>
      </c>
      <c r="AA30" s="16">
        <v>19.121944680278897</v>
      </c>
      <c r="AC30" s="18">
        <v>-16</v>
      </c>
      <c r="AD30" s="18">
        <v>0.9</v>
      </c>
      <c r="AE30" s="16">
        <v>-118</v>
      </c>
      <c r="AF30" s="16">
        <v>5</v>
      </c>
      <c r="AH30" s="25">
        <v>5.61291599274</v>
      </c>
      <c r="AI30" s="25">
        <v>0.422175675631</v>
      </c>
      <c r="AK30" s="16">
        <v>53368.79248</v>
      </c>
      <c r="AL30" s="16">
        <v>855330.4802</v>
      </c>
      <c r="AM30" s="73">
        <v>0.062395522801339774</v>
      </c>
    </row>
    <row r="31" spans="1:39" ht="13.5" customHeight="1">
      <c r="A31" s="14" t="s">
        <v>91</v>
      </c>
      <c r="C31" s="3" t="s">
        <v>77</v>
      </c>
      <c r="E31" s="15">
        <v>-107.346229</v>
      </c>
      <c r="G31" s="15">
        <v>39.764731</v>
      </c>
      <c r="I31" s="16">
        <v>3276</v>
      </c>
      <c r="K31" s="20" t="s">
        <v>97</v>
      </c>
      <c r="M31" s="18">
        <v>-14.3</v>
      </c>
      <c r="N31" s="18">
        <v>1.1918037745659495</v>
      </c>
      <c r="O31" s="16">
        <v>-108</v>
      </c>
      <c r="P31" s="16">
        <v>6.869098552299859</v>
      </c>
      <c r="R31" s="18">
        <v>-17.13072167</v>
      </c>
      <c r="S31" s="18">
        <v>1</v>
      </c>
      <c r="T31" s="16">
        <v>-123.2713225</v>
      </c>
      <c r="U31" s="16">
        <v>8</v>
      </c>
      <c r="V31" s="19" t="s">
        <v>29</v>
      </c>
      <c r="X31" s="18">
        <v>2.8800591618955984</v>
      </c>
      <c r="Y31" s="18">
        <v>1.5847631890784004</v>
      </c>
      <c r="Z31" s="16">
        <v>17.41852740980976</v>
      </c>
      <c r="AA31" s="16">
        <v>12.148018990625241</v>
      </c>
      <c r="AC31" s="18">
        <v>-16.1</v>
      </c>
      <c r="AD31" s="18">
        <v>0.9</v>
      </c>
      <c r="AE31" s="16">
        <v>-119</v>
      </c>
      <c r="AF31" s="16">
        <v>5</v>
      </c>
      <c r="AH31" s="25">
        <v>5.53211832047</v>
      </c>
      <c r="AI31" s="25">
        <v>0.222290709615</v>
      </c>
      <c r="AK31" s="16">
        <v>156281.3384</v>
      </c>
      <c r="AL31" s="16">
        <v>1534320.681</v>
      </c>
      <c r="AM31" s="73">
        <v>0.10185702398154665</v>
      </c>
    </row>
    <row r="32" spans="1:39" ht="13.5" customHeight="1">
      <c r="A32" s="14" t="s">
        <v>92</v>
      </c>
      <c r="C32" s="3" t="s">
        <v>93</v>
      </c>
      <c r="E32" s="15">
        <v>-111.497336</v>
      </c>
      <c r="G32" s="15">
        <v>39.074257</v>
      </c>
      <c r="I32" s="16">
        <v>3093</v>
      </c>
      <c r="K32" s="20" t="s">
        <v>97</v>
      </c>
      <c r="M32" s="18">
        <v>-11.607574166666668</v>
      </c>
      <c r="N32" s="18">
        <v>0.6645684157416436</v>
      </c>
      <c r="O32" s="16">
        <v>-96.238574</v>
      </c>
      <c r="P32" s="16">
        <v>2.7249264909699424</v>
      </c>
      <c r="R32" s="18">
        <v>-15.704802108017667</v>
      </c>
      <c r="S32" s="18">
        <v>2.103267634734894</v>
      </c>
      <c r="T32" s="16">
        <v>-113.03841686414134</v>
      </c>
      <c r="U32" s="16">
        <v>16.826141077879154</v>
      </c>
      <c r="V32" s="19" t="s">
        <v>50</v>
      </c>
      <c r="X32" s="18">
        <v>4.162600762581903</v>
      </c>
      <c r="Y32" s="18">
        <v>2.2494387896898007</v>
      </c>
      <c r="Z32" s="16">
        <v>18.94089122185583</v>
      </c>
      <c r="AA32" s="16">
        <v>19.57247864282855</v>
      </c>
      <c r="AC32" s="18">
        <v>-15.9</v>
      </c>
      <c r="AD32" s="18">
        <v>0.6</v>
      </c>
      <c r="AE32" s="16">
        <v>-117</v>
      </c>
      <c r="AF32" s="16">
        <v>4</v>
      </c>
      <c r="AH32" s="25">
        <v>4.100294907830253</v>
      </c>
      <c r="AI32" s="25">
        <v>0.42</v>
      </c>
      <c r="AK32" s="16">
        <v>33750.18561</v>
      </c>
      <c r="AL32" s="16">
        <v>366921.9939</v>
      </c>
      <c r="AM32" s="73">
        <v>0.0919819094278611</v>
      </c>
    </row>
    <row r="33" spans="1:39" ht="13.5" customHeight="1">
      <c r="A33" s="14" t="s">
        <v>69</v>
      </c>
      <c r="C33" s="3" t="s">
        <v>70</v>
      </c>
      <c r="E33" s="15">
        <v>-77.76216667</v>
      </c>
      <c r="G33" s="15">
        <v>40.72916667</v>
      </c>
      <c r="I33" s="16">
        <v>552</v>
      </c>
      <c r="K33" s="20" t="s">
        <v>71</v>
      </c>
      <c r="M33" s="18">
        <v>-9.875</v>
      </c>
      <c r="N33" s="18">
        <v>0.625</v>
      </c>
      <c r="O33" s="16">
        <v>-69</v>
      </c>
      <c r="P33" s="16">
        <v>5</v>
      </c>
      <c r="R33" s="18">
        <v>-9.90625</v>
      </c>
      <c r="S33" s="18">
        <v>1.875</v>
      </c>
      <c r="T33" s="16">
        <v>-69.25</v>
      </c>
      <c r="U33" s="16">
        <v>15</v>
      </c>
      <c r="V33" s="19" t="s">
        <v>2</v>
      </c>
      <c r="X33" s="18">
        <v>0.03156266767656568</v>
      </c>
      <c r="Y33" s="18">
        <v>1.9962550826860699</v>
      </c>
      <c r="Z33" s="16">
        <v>0.2686005909213751</v>
      </c>
      <c r="AA33" s="16">
        <v>16.99189965681361</v>
      </c>
      <c r="AC33" s="18">
        <v>-9.3</v>
      </c>
      <c r="AD33" s="18">
        <v>0.4</v>
      </c>
      <c r="AE33" s="16">
        <v>-61</v>
      </c>
      <c r="AF33" s="16">
        <v>3</v>
      </c>
      <c r="AH33" s="26"/>
      <c r="AI33" s="26"/>
      <c r="AK33" s="74">
        <v>158247.9705</v>
      </c>
      <c r="AL33" s="74">
        <v>3792035.225</v>
      </c>
      <c r="AM33" s="75">
        <v>0.041731672073272996</v>
      </c>
    </row>
    <row r="34" spans="1:40" ht="7.5" customHeight="1">
      <c r="A34" s="21"/>
      <c r="B34" s="22"/>
      <c r="C34" s="23"/>
      <c r="D34" s="22"/>
      <c r="E34" s="23"/>
      <c r="F34" s="22"/>
      <c r="G34" s="23"/>
      <c r="H34" s="22"/>
      <c r="I34" s="23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J34" s="22"/>
      <c r="AN34" s="22"/>
    </row>
    <row r="35" ht="12">
      <c r="A35" s="1" t="s">
        <v>28</v>
      </c>
    </row>
    <row r="36" ht="12">
      <c r="A36" s="1" t="s">
        <v>26</v>
      </c>
    </row>
    <row r="37" spans="1:7" ht="12">
      <c r="A37" s="1" t="s">
        <v>0</v>
      </c>
      <c r="G37" s="15"/>
    </row>
    <row r="38" ht="12">
      <c r="A38" s="1" t="s">
        <v>3</v>
      </c>
    </row>
    <row r="39" ht="12">
      <c r="A39" s="1" t="s">
        <v>4</v>
      </c>
    </row>
    <row r="40" ht="12">
      <c r="A40" s="1" t="s">
        <v>90</v>
      </c>
    </row>
  </sheetData>
  <sheetProtection/>
  <mergeCells count="5">
    <mergeCell ref="AC4:AF4"/>
    <mergeCell ref="AH4:AI4"/>
    <mergeCell ref="M4:P4"/>
    <mergeCell ref="R4:V4"/>
    <mergeCell ref="X4:AA4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workbookViewId="0" topLeftCell="A1">
      <selection activeCell="A1" sqref="A1:IV1"/>
    </sheetView>
  </sheetViews>
  <sheetFormatPr defaultColWidth="11.00390625" defaultRowHeight="13.5" customHeight="1"/>
  <cols>
    <col min="1" max="1" width="16.75390625" style="2" customWidth="1"/>
    <col min="2" max="2" width="0.875" style="2" customWidth="1"/>
    <col min="3" max="3" width="17.625" style="2" customWidth="1"/>
    <col min="4" max="4" width="0.875" style="2" customWidth="1"/>
    <col min="5" max="5" width="3.75390625" style="27" customWidth="1"/>
    <col min="6" max="6" width="2.75390625" style="27" customWidth="1"/>
    <col min="7" max="7" width="2.125" style="8" customWidth="1"/>
    <col min="8" max="8" width="0.875" style="2" customWidth="1"/>
    <col min="9" max="9" width="3.75390625" style="27" customWidth="1"/>
    <col min="10" max="10" width="2.75390625" style="27" customWidth="1"/>
    <col min="11" max="11" width="2.125" style="8" customWidth="1"/>
    <col min="12" max="12" width="0.875" style="2" customWidth="1"/>
    <col min="13" max="13" width="3.75390625" style="27" customWidth="1"/>
    <col min="14" max="14" width="2.75390625" style="27" customWidth="1"/>
    <col min="15" max="15" width="2.125" style="8" customWidth="1"/>
    <col min="16" max="16" width="0.875" style="2" customWidth="1"/>
    <col min="17" max="17" width="3.75390625" style="27" customWidth="1"/>
    <col min="18" max="18" width="2.75390625" style="27" customWidth="1"/>
    <col min="19" max="19" width="2.125" style="8" customWidth="1"/>
    <col min="20" max="20" width="0.875" style="2" customWidth="1"/>
    <col min="21" max="21" width="3.75390625" style="27" customWidth="1"/>
    <col min="22" max="22" width="2.75390625" style="27" customWidth="1"/>
    <col min="23" max="23" width="2.125" style="8" customWidth="1"/>
    <col min="24" max="24" width="1.625" style="2" customWidth="1"/>
    <col min="25" max="25" width="5.625" style="27" customWidth="1"/>
    <col min="26" max="26" width="3.125" style="27" customWidth="1"/>
    <col min="27" max="27" width="1.00390625" style="27" customWidth="1"/>
    <col min="28" max="16384" width="10.75390625" style="2" customWidth="1"/>
  </cols>
  <sheetData>
    <row r="1" spans="1:39" ht="13.5" customHeight="1">
      <c r="A1" s="2" t="s">
        <v>229</v>
      </c>
      <c r="AK1" s="40"/>
      <c r="AL1" s="40"/>
      <c r="AM1" s="40"/>
    </row>
    <row r="2" spans="1:39" ht="13.5" customHeight="1">
      <c r="A2" s="2" t="s">
        <v>24</v>
      </c>
      <c r="AK2" s="40"/>
      <c r="AL2" s="40"/>
      <c r="AM2" s="40"/>
    </row>
    <row r="3" spans="1:39" ht="13.5" customHeight="1">
      <c r="A3" s="2"/>
      <c r="AK3" s="40"/>
      <c r="AL3" s="40"/>
      <c r="AM3" s="40"/>
    </row>
    <row r="4" spans="1:27" s="30" customFormat="1" ht="13.5" customHeight="1">
      <c r="A4" s="31"/>
      <c r="B4" s="31"/>
      <c r="C4" s="31"/>
      <c r="D4" s="31"/>
      <c r="E4" s="79" t="s">
        <v>137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31"/>
      <c r="Y4" s="76" t="s">
        <v>36</v>
      </c>
      <c r="Z4" s="76"/>
      <c r="AA4" s="76"/>
    </row>
    <row r="5" spans="1:27" s="13" customFormat="1" ht="13.5" customHeight="1">
      <c r="A5" s="32" t="s">
        <v>51</v>
      </c>
      <c r="C5" s="32" t="s">
        <v>35</v>
      </c>
      <c r="E5" s="33" t="s">
        <v>138</v>
      </c>
      <c r="F5" s="12" t="s">
        <v>72</v>
      </c>
      <c r="G5" s="34" t="s">
        <v>19</v>
      </c>
      <c r="I5" s="33" t="s">
        <v>139</v>
      </c>
      <c r="J5" s="12" t="s">
        <v>72</v>
      </c>
      <c r="K5" s="34" t="s">
        <v>19</v>
      </c>
      <c r="M5" s="33" t="s">
        <v>140</v>
      </c>
      <c r="N5" s="12" t="s">
        <v>72</v>
      </c>
      <c r="O5" s="34" t="s">
        <v>19</v>
      </c>
      <c r="Q5" s="33" t="s">
        <v>141</v>
      </c>
      <c r="R5" s="12" t="s">
        <v>72</v>
      </c>
      <c r="S5" s="34" t="s">
        <v>19</v>
      </c>
      <c r="U5" s="33" t="s">
        <v>142</v>
      </c>
      <c r="V5" s="12" t="s">
        <v>72</v>
      </c>
      <c r="W5" s="34" t="s">
        <v>19</v>
      </c>
      <c r="Y5" s="12" t="s">
        <v>143</v>
      </c>
      <c r="Z5" s="80" t="s">
        <v>72</v>
      </c>
      <c r="AA5" s="80"/>
    </row>
    <row r="6" spans="1:27" ht="13.5" customHeight="1">
      <c r="A6" s="3" t="s">
        <v>53</v>
      </c>
      <c r="C6" s="3" t="s">
        <v>144</v>
      </c>
      <c r="I6" s="27">
        <v>-187.232</v>
      </c>
      <c r="K6" s="8">
        <v>1</v>
      </c>
      <c r="M6" s="27">
        <v>-184.05700000000002</v>
      </c>
      <c r="O6" s="8">
        <v>1</v>
      </c>
      <c r="Q6" s="27">
        <v>-213.622</v>
      </c>
      <c r="S6" s="8">
        <v>1</v>
      </c>
      <c r="U6" s="27">
        <v>-201.80100000000002</v>
      </c>
      <c r="W6" s="8">
        <v>1</v>
      </c>
      <c r="Y6" s="27">
        <v>-140.3020885458841</v>
      </c>
      <c r="Z6" s="35">
        <v>12.16155927858418</v>
      </c>
      <c r="AA6" s="36" t="s">
        <v>48</v>
      </c>
    </row>
    <row r="7" spans="1:27" ht="13.5" customHeight="1">
      <c r="A7" s="3" t="s">
        <v>53</v>
      </c>
      <c r="C7" s="3" t="s">
        <v>145</v>
      </c>
      <c r="I7" s="27">
        <v>-189.176</v>
      </c>
      <c r="K7" s="8">
        <v>1</v>
      </c>
      <c r="M7" s="27">
        <v>-183.858</v>
      </c>
      <c r="O7" s="8">
        <v>1</v>
      </c>
      <c r="Q7" s="27">
        <v>-197.504</v>
      </c>
      <c r="S7" s="8">
        <v>1</v>
      </c>
      <c r="U7" s="27">
        <v>-198.153</v>
      </c>
      <c r="W7" s="8">
        <v>1</v>
      </c>
      <c r="Y7" s="27">
        <v>-122.68128667093652</v>
      </c>
      <c r="Z7" s="35">
        <v>12.378882806576174</v>
      </c>
      <c r="AA7" s="36" t="s">
        <v>48</v>
      </c>
    </row>
    <row r="8" spans="1:27" ht="13.5" customHeight="1">
      <c r="A8" s="3" t="s">
        <v>56</v>
      </c>
      <c r="C8" s="3" t="s">
        <v>32</v>
      </c>
      <c r="Q8" s="27">
        <v>-230.24450000000002</v>
      </c>
      <c r="R8" s="27">
        <v>2.6113453429201434</v>
      </c>
      <c r="S8" s="8">
        <v>2</v>
      </c>
      <c r="U8" s="27">
        <v>-232.438</v>
      </c>
      <c r="V8" s="27">
        <v>3.0108606742940602</v>
      </c>
      <c r="W8" s="8">
        <v>2</v>
      </c>
      <c r="Y8" s="27">
        <v>-126.80568952407077</v>
      </c>
      <c r="Z8" s="35">
        <v>10.375214124022651</v>
      </c>
      <c r="AA8" s="37"/>
    </row>
    <row r="9" spans="1:27" ht="13.5" customHeight="1">
      <c r="A9" s="3" t="s">
        <v>56</v>
      </c>
      <c r="C9" s="3" t="s">
        <v>38</v>
      </c>
      <c r="I9" s="27">
        <v>-206.293</v>
      </c>
      <c r="K9" s="8">
        <v>1</v>
      </c>
      <c r="M9" s="27">
        <v>-215.34</v>
      </c>
      <c r="O9" s="8">
        <v>1</v>
      </c>
      <c r="Q9" s="27">
        <v>-224.602</v>
      </c>
      <c r="S9" s="8">
        <v>1</v>
      </c>
      <c r="U9" s="27">
        <v>-232.34300000000002</v>
      </c>
      <c r="W9" s="8">
        <v>1</v>
      </c>
      <c r="Y9" s="27">
        <v>-120.40495721769503</v>
      </c>
      <c r="Z9" s="35">
        <v>10.996088229908356</v>
      </c>
      <c r="AA9" s="36" t="s">
        <v>48</v>
      </c>
    </row>
    <row r="10" spans="1:27" ht="13.5" customHeight="1">
      <c r="A10" s="3" t="s">
        <v>57</v>
      </c>
      <c r="C10" s="3" t="s">
        <v>146</v>
      </c>
      <c r="I10" s="27">
        <v>-172.5</v>
      </c>
      <c r="K10" s="8">
        <v>1</v>
      </c>
      <c r="M10" s="27">
        <v>-189.501</v>
      </c>
      <c r="N10" s="27">
        <v>3.394714862841744</v>
      </c>
      <c r="O10" s="8">
        <v>3</v>
      </c>
      <c r="Q10" s="27">
        <v>-188.09133333333332</v>
      </c>
      <c r="R10" s="27">
        <v>2.0649746568276672</v>
      </c>
      <c r="S10" s="8">
        <v>3</v>
      </c>
      <c r="U10" s="27">
        <v>-198.57366666666667</v>
      </c>
      <c r="V10" s="27">
        <v>1.0798561632572343</v>
      </c>
      <c r="W10" s="8">
        <v>3</v>
      </c>
      <c r="Y10" s="27">
        <v>-121.94619197832844</v>
      </c>
      <c r="Z10" s="35">
        <v>14.565467138964502</v>
      </c>
      <c r="AA10" s="37"/>
    </row>
    <row r="11" spans="1:27" ht="13.5" customHeight="1">
      <c r="A11" s="3" t="s">
        <v>57</v>
      </c>
      <c r="C11" s="3" t="s">
        <v>147</v>
      </c>
      <c r="Q11" s="27">
        <v>-183.7055</v>
      </c>
      <c r="R11" s="27">
        <v>2.120613236776636</v>
      </c>
      <c r="S11" s="8">
        <v>2</v>
      </c>
      <c r="U11" s="27">
        <v>-194.3755</v>
      </c>
      <c r="V11" s="27">
        <v>2.16869649790092</v>
      </c>
      <c r="W11" s="8">
        <v>2</v>
      </c>
      <c r="Y11" s="27">
        <v>-117.2030505169962</v>
      </c>
      <c r="Z11" s="35">
        <v>14.651601162657695</v>
      </c>
      <c r="AA11" s="37"/>
    </row>
    <row r="12" spans="1:27" ht="13.5" customHeight="1">
      <c r="A12" s="3" t="s">
        <v>59</v>
      </c>
      <c r="C12" s="3" t="s">
        <v>38</v>
      </c>
      <c r="E12" s="27">
        <v>-180.371</v>
      </c>
      <c r="G12" s="8">
        <v>1</v>
      </c>
      <c r="I12" s="27">
        <v>-144.99200000000002</v>
      </c>
      <c r="K12" s="8">
        <v>1</v>
      </c>
      <c r="M12" s="27">
        <v>-172.196</v>
      </c>
      <c r="O12" s="8">
        <v>1</v>
      </c>
      <c r="Q12" s="27">
        <v>-190.507</v>
      </c>
      <c r="S12" s="8">
        <v>1</v>
      </c>
      <c r="U12" s="27">
        <v>-193.833</v>
      </c>
      <c r="W12" s="8">
        <v>1</v>
      </c>
      <c r="Y12" s="27">
        <v>-108.53450821272543</v>
      </c>
      <c r="Z12" s="35">
        <v>6.094874983938454</v>
      </c>
      <c r="AA12" s="36" t="s">
        <v>48</v>
      </c>
    </row>
    <row r="13" spans="1:27" ht="13.5" customHeight="1">
      <c r="A13" s="3" t="s">
        <v>46</v>
      </c>
      <c r="C13" s="3" t="s">
        <v>38</v>
      </c>
      <c r="E13" s="27">
        <v>-181.34</v>
      </c>
      <c r="G13" s="8">
        <v>1</v>
      </c>
      <c r="M13" s="27">
        <v>-186.34</v>
      </c>
      <c r="O13" s="8">
        <v>1</v>
      </c>
      <c r="Q13" s="27">
        <v>-187.202</v>
      </c>
      <c r="S13" s="8">
        <v>1</v>
      </c>
      <c r="U13" s="27">
        <v>-190.142</v>
      </c>
      <c r="W13" s="8">
        <v>1</v>
      </c>
      <c r="Y13" s="27">
        <v>-108.38636100125746</v>
      </c>
      <c r="Z13" s="35">
        <v>6.390913444785153</v>
      </c>
      <c r="AA13" s="36" t="s">
        <v>48</v>
      </c>
    </row>
    <row r="14" spans="1:27" ht="13.5" customHeight="1">
      <c r="A14" s="3" t="s">
        <v>47</v>
      </c>
      <c r="C14" s="3" t="s">
        <v>148</v>
      </c>
      <c r="Q14" s="27">
        <v>-186.721</v>
      </c>
      <c r="S14" s="8">
        <v>1</v>
      </c>
      <c r="U14" s="27">
        <v>-190.096</v>
      </c>
      <c r="W14" s="8">
        <v>1</v>
      </c>
      <c r="Y14" s="27">
        <v>-101.77008922776452</v>
      </c>
      <c r="Z14" s="35">
        <v>5.9665835823765985</v>
      </c>
      <c r="AA14" s="36" t="s">
        <v>48</v>
      </c>
    </row>
    <row r="15" spans="1:27" ht="13.5" customHeight="1">
      <c r="A15" s="3" t="s">
        <v>47</v>
      </c>
      <c r="C15" s="3" t="s">
        <v>149</v>
      </c>
      <c r="M15" s="27">
        <v>-171.03400000000002</v>
      </c>
      <c r="O15" s="8">
        <v>1</v>
      </c>
      <c r="Q15" s="27">
        <v>-181.835</v>
      </c>
      <c r="S15" s="8">
        <v>1</v>
      </c>
      <c r="U15" s="27">
        <v>-184.637</v>
      </c>
      <c r="W15" s="8">
        <v>1</v>
      </c>
      <c r="Y15" s="27">
        <v>-96.37372298194589</v>
      </c>
      <c r="Z15" s="35">
        <v>5.982804212472413</v>
      </c>
      <c r="AA15" s="36" t="s">
        <v>48</v>
      </c>
    </row>
    <row r="16" spans="1:27" ht="13.5" customHeight="1">
      <c r="A16" s="3" t="s">
        <v>66</v>
      </c>
      <c r="C16" s="3" t="s">
        <v>38</v>
      </c>
      <c r="Q16" s="27">
        <v>-180.13400000000001</v>
      </c>
      <c r="S16" s="8">
        <v>1</v>
      </c>
      <c r="Y16" s="27">
        <v>-94.49517638762381</v>
      </c>
      <c r="Z16" s="35">
        <v>5.972785822466352</v>
      </c>
      <c r="AA16" s="36" t="s">
        <v>48</v>
      </c>
    </row>
    <row r="17" spans="1:27" ht="13.5" customHeight="1">
      <c r="A17" s="3" t="s">
        <v>67</v>
      </c>
      <c r="C17" s="3" t="s">
        <v>38</v>
      </c>
      <c r="E17" s="27">
        <v>-131.6165</v>
      </c>
      <c r="F17" s="27">
        <v>4.589830116682274</v>
      </c>
      <c r="G17" s="8">
        <v>2</v>
      </c>
      <c r="M17" s="27">
        <v>-191.0165</v>
      </c>
      <c r="N17" s="27">
        <v>1.2339013331586188</v>
      </c>
      <c r="O17" s="8">
        <v>2</v>
      </c>
      <c r="Q17" s="27">
        <v>-191.1295</v>
      </c>
      <c r="R17" s="27">
        <v>1.62281006281992</v>
      </c>
      <c r="S17" s="8">
        <v>2</v>
      </c>
      <c r="U17" s="27">
        <v>-197.948</v>
      </c>
      <c r="W17" s="8">
        <v>2</v>
      </c>
      <c r="Y17" s="27">
        <v>-128.04699551826468</v>
      </c>
      <c r="Z17" s="35">
        <v>8.424372578302897</v>
      </c>
      <c r="AA17" s="37"/>
    </row>
    <row r="18" spans="1:27" ht="13.5" customHeight="1">
      <c r="A18" s="3" t="s">
        <v>64</v>
      </c>
      <c r="C18" s="3" t="s">
        <v>38</v>
      </c>
      <c r="M18" s="27">
        <v>-182.44850000000002</v>
      </c>
      <c r="N18" s="27">
        <v>1.741604002055173</v>
      </c>
      <c r="O18" s="8">
        <v>2</v>
      </c>
      <c r="Q18" s="27">
        <v>-177.46800000000002</v>
      </c>
      <c r="R18" s="27">
        <v>3.3064313088258777</v>
      </c>
      <c r="S18" s="8">
        <v>2</v>
      </c>
      <c r="U18" s="27">
        <v>-191.753</v>
      </c>
      <c r="V18" s="27">
        <v>2.1128350621894367</v>
      </c>
      <c r="W18" s="8">
        <v>2</v>
      </c>
      <c r="Y18" s="27">
        <v>-122.13614394914464</v>
      </c>
      <c r="Z18" s="35">
        <v>8.581695995462079</v>
      </c>
      <c r="AA18" s="37"/>
    </row>
    <row r="19" spans="1:27" ht="13.5" customHeight="1">
      <c r="A19" s="3" t="s">
        <v>65</v>
      </c>
      <c r="C19" s="3" t="s">
        <v>38</v>
      </c>
      <c r="Q19" s="27">
        <v>-192.28700000000003</v>
      </c>
      <c r="R19" s="27">
        <v>2.1762162116810915</v>
      </c>
      <c r="S19" s="8">
        <v>3</v>
      </c>
      <c r="U19" s="27">
        <v>-196.40466666666669</v>
      </c>
      <c r="V19" s="27">
        <v>2.2952277301679036</v>
      </c>
      <c r="W19" s="8">
        <v>3</v>
      </c>
      <c r="Y19" s="27">
        <v>-125.70511612939322</v>
      </c>
      <c r="Z19" s="35">
        <v>8.540668620103016</v>
      </c>
      <c r="AA19" s="37"/>
    </row>
    <row r="20" spans="1:27" ht="13.5" customHeight="1">
      <c r="A20" s="3" t="s">
        <v>39</v>
      </c>
      <c r="C20" s="3" t="s">
        <v>38</v>
      </c>
      <c r="Q20" s="27">
        <v>-187.632</v>
      </c>
      <c r="S20" s="8">
        <v>1</v>
      </c>
      <c r="U20" s="27">
        <v>-196.04700000000003</v>
      </c>
      <c r="W20" s="8">
        <v>1</v>
      </c>
      <c r="Y20" s="27">
        <v>-110.38167771975145</v>
      </c>
      <c r="Z20" s="35">
        <v>19.469992106960518</v>
      </c>
      <c r="AA20" s="36" t="s">
        <v>48</v>
      </c>
    </row>
    <row r="21" spans="1:27" ht="13.5" customHeight="1">
      <c r="A21" s="3" t="s">
        <v>40</v>
      </c>
      <c r="C21" s="3" t="s">
        <v>38</v>
      </c>
      <c r="M21" s="27">
        <v>-193.073</v>
      </c>
      <c r="O21" s="8">
        <v>1</v>
      </c>
      <c r="Q21" s="27">
        <v>-195.83</v>
      </c>
      <c r="S21" s="8">
        <v>1</v>
      </c>
      <c r="U21" s="27">
        <v>-198.416</v>
      </c>
      <c r="W21" s="8">
        <v>1</v>
      </c>
      <c r="Y21" s="27">
        <v>-117.70966505112028</v>
      </c>
      <c r="Z21" s="35">
        <v>19.295521980488957</v>
      </c>
      <c r="AA21" s="36" t="s">
        <v>48</v>
      </c>
    </row>
    <row r="22" spans="1:27" ht="13.5" customHeight="1">
      <c r="A22" s="3" t="s">
        <v>41</v>
      </c>
      <c r="C22" s="3" t="s">
        <v>38</v>
      </c>
      <c r="I22" s="27">
        <v>-211.802</v>
      </c>
      <c r="K22" s="8">
        <v>1</v>
      </c>
      <c r="M22" s="27">
        <v>-201.651</v>
      </c>
      <c r="O22" s="8">
        <v>1</v>
      </c>
      <c r="Q22" s="27">
        <v>-199.238</v>
      </c>
      <c r="S22" s="8">
        <v>1</v>
      </c>
      <c r="U22" s="27">
        <v>-197.673</v>
      </c>
      <c r="W22" s="8">
        <v>1</v>
      </c>
      <c r="Y22" s="27">
        <v>-120.18517509075241</v>
      </c>
      <c r="Z22" s="35">
        <v>20.346223085773307</v>
      </c>
      <c r="AA22" s="36" t="s">
        <v>48</v>
      </c>
    </row>
    <row r="23" spans="1:27" ht="13.5" customHeight="1">
      <c r="A23" s="3" t="s">
        <v>42</v>
      </c>
      <c r="C23" s="3" t="s">
        <v>38</v>
      </c>
      <c r="Q23" s="27">
        <v>-193.985</v>
      </c>
      <c r="S23" s="8">
        <v>1</v>
      </c>
      <c r="U23" s="27">
        <v>-201.41299999999998</v>
      </c>
      <c r="W23" s="8">
        <v>1</v>
      </c>
      <c r="Y23" s="27">
        <v>-116.93102827787311</v>
      </c>
      <c r="Z23" s="35">
        <v>19.34289436502112</v>
      </c>
      <c r="AA23" s="36" t="s">
        <v>48</v>
      </c>
    </row>
    <row r="24" spans="1:27" ht="13.5" customHeight="1">
      <c r="A24" s="3" t="s">
        <v>78</v>
      </c>
      <c r="C24" s="3" t="s">
        <v>38</v>
      </c>
      <c r="Q24" s="27">
        <v>-188.529</v>
      </c>
      <c r="S24" s="8">
        <v>1</v>
      </c>
      <c r="U24" s="27">
        <v>-201.641</v>
      </c>
      <c r="W24" s="8">
        <v>1</v>
      </c>
      <c r="Y24" s="27">
        <v>-108.0344892589602</v>
      </c>
      <c r="Z24" s="35">
        <v>18.706353977951725</v>
      </c>
      <c r="AA24" s="36" t="s">
        <v>48</v>
      </c>
    </row>
    <row r="25" spans="1:27" ht="13.5" customHeight="1">
      <c r="A25" s="3" t="s">
        <v>79</v>
      </c>
      <c r="C25" s="3" t="s">
        <v>38</v>
      </c>
      <c r="E25" s="27">
        <v>-133.4545</v>
      </c>
      <c r="F25" s="27">
        <v>5.281380548683768</v>
      </c>
      <c r="G25" s="8">
        <v>2</v>
      </c>
      <c r="I25" s="27">
        <v>-123.55650000000001</v>
      </c>
      <c r="J25" s="27">
        <v>1.4743176387735626</v>
      </c>
      <c r="K25" s="8">
        <v>2</v>
      </c>
      <c r="M25" s="27">
        <v>-156.4215</v>
      </c>
      <c r="N25" s="27">
        <v>2.030103568787116</v>
      </c>
      <c r="O25" s="8">
        <v>2</v>
      </c>
      <c r="Q25" s="27">
        <v>-164.3315</v>
      </c>
      <c r="R25" s="27">
        <v>1.1617764414878742</v>
      </c>
      <c r="S25" s="8">
        <v>2</v>
      </c>
      <c r="U25" s="27">
        <v>-173.7415</v>
      </c>
      <c r="V25" s="27">
        <v>0.8152941187119758</v>
      </c>
      <c r="W25" s="8">
        <v>2</v>
      </c>
      <c r="Y25" s="27">
        <v>-117.23899577115628</v>
      </c>
      <c r="Z25" s="35">
        <v>7.286545521896526</v>
      </c>
      <c r="AA25" s="37"/>
    </row>
    <row r="26" spans="1:27" ht="13.5" customHeight="1">
      <c r="A26" s="3" t="s">
        <v>80</v>
      </c>
      <c r="C26" s="3" t="s">
        <v>38</v>
      </c>
      <c r="M26" s="27">
        <v>-157.915</v>
      </c>
      <c r="O26" s="8">
        <v>1</v>
      </c>
      <c r="Q26" s="27">
        <v>-159.19400000000002</v>
      </c>
      <c r="S26" s="8">
        <v>1</v>
      </c>
      <c r="U26" s="27">
        <v>-163.64700000000002</v>
      </c>
      <c r="W26" s="8">
        <v>1</v>
      </c>
      <c r="Y26" s="27">
        <v>-124.9594001321899</v>
      </c>
      <c r="Z26" s="35">
        <v>4.167565727339634</v>
      </c>
      <c r="AA26" s="36" t="s">
        <v>48</v>
      </c>
    </row>
    <row r="27" spans="1:27" ht="13.5" customHeight="1">
      <c r="A27" s="3" t="s">
        <v>33</v>
      </c>
      <c r="C27" s="3" t="s">
        <v>38</v>
      </c>
      <c r="M27" s="27">
        <v>-205.727</v>
      </c>
      <c r="O27" s="8">
        <v>1</v>
      </c>
      <c r="Q27" s="27">
        <v>-200.395</v>
      </c>
      <c r="R27" s="27">
        <v>3.7125414475788547</v>
      </c>
      <c r="S27" s="8">
        <v>3</v>
      </c>
      <c r="U27" s="27">
        <v>-199.67466666666667</v>
      </c>
      <c r="V27" s="27">
        <v>3.229031175653041</v>
      </c>
      <c r="W27" s="8">
        <v>3</v>
      </c>
      <c r="Y27" s="27">
        <v>-104.58566629339305</v>
      </c>
      <c r="Z27" s="35">
        <v>16.573169403178426</v>
      </c>
      <c r="AA27" s="37"/>
    </row>
    <row r="28" spans="1:27" ht="13.5" customHeight="1">
      <c r="A28" s="3" t="s">
        <v>20</v>
      </c>
      <c r="C28" s="3" t="s">
        <v>38</v>
      </c>
      <c r="I28" s="27">
        <v>-210.011</v>
      </c>
      <c r="K28" s="8">
        <v>1</v>
      </c>
      <c r="Q28" s="27">
        <v>-209.739</v>
      </c>
      <c r="S28" s="8">
        <v>1</v>
      </c>
      <c r="Y28" s="27">
        <v>-97.21852930748855</v>
      </c>
      <c r="Z28" s="35">
        <v>8.427150425281553</v>
      </c>
      <c r="AA28" s="36" t="s">
        <v>48</v>
      </c>
    </row>
    <row r="29" spans="1:27" ht="13.5" customHeight="1">
      <c r="A29" s="3" t="s">
        <v>21</v>
      </c>
      <c r="C29" s="3" t="s">
        <v>146</v>
      </c>
      <c r="I29" s="27">
        <v>-214.9425</v>
      </c>
      <c r="J29" s="27">
        <v>3.1430896423779</v>
      </c>
      <c r="K29" s="8">
        <v>2</v>
      </c>
      <c r="M29" s="27">
        <v>-225.669</v>
      </c>
      <c r="N29" s="27">
        <v>2.242942709924848</v>
      </c>
      <c r="O29" s="8">
        <v>2</v>
      </c>
      <c r="Q29" s="27">
        <v>-217.85150000000002</v>
      </c>
      <c r="R29" s="27">
        <v>1.6510943340685227</v>
      </c>
      <c r="S29" s="8">
        <v>2</v>
      </c>
      <c r="U29" s="27">
        <v>-210.22</v>
      </c>
      <c r="V29" s="27">
        <v>1.7126126240350463</v>
      </c>
      <c r="W29" s="8">
        <v>2</v>
      </c>
      <c r="Y29" s="27">
        <v>-99.94418872266976</v>
      </c>
      <c r="Z29" s="35">
        <v>8.500947147542352</v>
      </c>
      <c r="AA29" s="37"/>
    </row>
    <row r="30" spans="1:27" ht="13.5" customHeight="1">
      <c r="A30" s="3" t="s">
        <v>21</v>
      </c>
      <c r="C30" s="3" t="s">
        <v>147</v>
      </c>
      <c r="Q30" s="27">
        <v>-214.632</v>
      </c>
      <c r="S30" s="8">
        <v>1</v>
      </c>
      <c r="U30" s="27">
        <v>-206.529</v>
      </c>
      <c r="W30" s="8">
        <v>1</v>
      </c>
      <c r="Y30" s="27">
        <v>-96.23935558112782</v>
      </c>
      <c r="Z30" s="35">
        <v>9.50841908839533</v>
      </c>
      <c r="AA30" s="36" t="s">
        <v>48</v>
      </c>
    </row>
    <row r="31" spans="1:27" ht="13.5" customHeight="1">
      <c r="A31" s="3" t="s">
        <v>165</v>
      </c>
      <c r="C31" s="3" t="s">
        <v>38</v>
      </c>
      <c r="E31" s="27">
        <v>-229.75300000000001</v>
      </c>
      <c r="G31" s="8">
        <v>1</v>
      </c>
      <c r="M31" s="27">
        <v>-183.719</v>
      </c>
      <c r="O31" s="8">
        <v>1</v>
      </c>
      <c r="Q31" s="27">
        <v>-191.18200000000002</v>
      </c>
      <c r="S31" s="8">
        <v>1</v>
      </c>
      <c r="Y31" s="27">
        <v>-91.21573033707864</v>
      </c>
      <c r="Z31" s="35">
        <v>16.94460796344177</v>
      </c>
      <c r="AA31" s="36" t="s">
        <v>48</v>
      </c>
    </row>
    <row r="32" spans="1:27" ht="13.5" customHeight="1">
      <c r="A32" s="3" t="s">
        <v>74</v>
      </c>
      <c r="C32" s="3" t="s">
        <v>38</v>
      </c>
      <c r="E32" s="27">
        <v>-260.855</v>
      </c>
      <c r="G32" s="8">
        <v>1</v>
      </c>
      <c r="I32" s="27">
        <v>-225.3505</v>
      </c>
      <c r="J32" s="27">
        <v>3.2081434662425274</v>
      </c>
      <c r="K32" s="8">
        <v>2</v>
      </c>
      <c r="M32" s="27">
        <v>-241.442</v>
      </c>
      <c r="N32" s="27">
        <v>2.026568034876108</v>
      </c>
      <c r="O32" s="8">
        <v>2</v>
      </c>
      <c r="Q32" s="27">
        <v>-238.015</v>
      </c>
      <c r="R32" s="27">
        <v>2.965605840297965</v>
      </c>
      <c r="S32" s="8">
        <v>2</v>
      </c>
      <c r="U32" s="27">
        <v>-225.0605</v>
      </c>
      <c r="V32" s="27">
        <v>2.1290985181573747</v>
      </c>
      <c r="W32" s="8">
        <v>2</v>
      </c>
      <c r="Y32" s="27">
        <v>-126.16399082568807</v>
      </c>
      <c r="Z32" s="35">
        <v>8.708391044732878</v>
      </c>
      <c r="AA32" s="37"/>
    </row>
    <row r="33" spans="1:27" ht="13.5" customHeight="1">
      <c r="A33" s="3" t="s">
        <v>75</v>
      </c>
      <c r="C33" s="3" t="s">
        <v>38</v>
      </c>
      <c r="I33" s="27">
        <v>-172.5165</v>
      </c>
      <c r="J33" s="27">
        <v>1.446033367521784</v>
      </c>
      <c r="K33" s="8">
        <v>2</v>
      </c>
      <c r="M33" s="27">
        <v>-194.7825</v>
      </c>
      <c r="N33" s="27">
        <v>1.6807928188828067</v>
      </c>
      <c r="O33" s="8">
        <v>2</v>
      </c>
      <c r="Q33" s="27">
        <v>-194.01</v>
      </c>
      <c r="R33" s="27">
        <v>0.9036824663673536</v>
      </c>
      <c r="S33" s="8">
        <v>2</v>
      </c>
      <c r="Y33" s="27">
        <v>-104.45555555555552</v>
      </c>
      <c r="Z33" s="35">
        <v>11.982735558389894</v>
      </c>
      <c r="AA33" s="37"/>
    </row>
    <row r="34" spans="1:27" ht="13.5" customHeight="1">
      <c r="A34" s="3" t="s">
        <v>76</v>
      </c>
      <c r="C34" s="3" t="s">
        <v>146</v>
      </c>
      <c r="I34" s="27">
        <v>-243.466</v>
      </c>
      <c r="K34" s="8">
        <v>1</v>
      </c>
      <c r="M34" s="27">
        <v>-232.88100000000003</v>
      </c>
      <c r="O34" s="8">
        <v>1</v>
      </c>
      <c r="Q34" s="27">
        <v>-207.627</v>
      </c>
      <c r="S34" s="8">
        <v>1</v>
      </c>
      <c r="U34" s="27">
        <v>-212.27200000000002</v>
      </c>
      <c r="W34" s="8">
        <v>1</v>
      </c>
      <c r="Y34" s="27">
        <v>-97.2444932857436</v>
      </c>
      <c r="Z34" s="35">
        <v>9.40586287204259</v>
      </c>
      <c r="AA34" s="36" t="s">
        <v>48</v>
      </c>
    </row>
    <row r="35" spans="1:27" ht="13.5" customHeight="1">
      <c r="A35" s="3" t="s">
        <v>76</v>
      </c>
      <c r="C35" s="3" t="s">
        <v>147</v>
      </c>
      <c r="E35" s="27">
        <v>-240.36950000000002</v>
      </c>
      <c r="F35" s="27">
        <v>2.819234736589443</v>
      </c>
      <c r="G35" s="8">
        <v>2</v>
      </c>
      <c r="I35" s="27">
        <v>-244.12400000000002</v>
      </c>
      <c r="J35" s="27">
        <v>1.896460387140089</v>
      </c>
      <c r="K35" s="8">
        <v>2</v>
      </c>
      <c r="M35" s="27">
        <v>-236.637</v>
      </c>
      <c r="N35" s="27">
        <v>1.2954196231371113</v>
      </c>
      <c r="O35" s="8">
        <v>2</v>
      </c>
      <c r="Q35" s="27">
        <v>-206.99900000000002</v>
      </c>
      <c r="R35" s="27">
        <v>1.2925911960050973</v>
      </c>
      <c r="S35" s="8">
        <v>2</v>
      </c>
      <c r="U35" s="27">
        <v>-206.2095</v>
      </c>
      <c r="V35" s="27">
        <v>1.2947125163595345</v>
      </c>
      <c r="W35" s="8">
        <v>2</v>
      </c>
      <c r="Y35" s="27">
        <v>-96.52900896432357</v>
      </c>
      <c r="Z35" s="35">
        <v>8.365287435609664</v>
      </c>
      <c r="AA35" s="37"/>
    </row>
    <row r="36" spans="1:27" ht="13.5" customHeight="1">
      <c r="A36" s="3" t="s">
        <v>94</v>
      </c>
      <c r="C36" s="3" t="s">
        <v>146</v>
      </c>
      <c r="I36" s="27">
        <v>-219.0775</v>
      </c>
      <c r="J36" s="27">
        <v>2.4515392103735385</v>
      </c>
      <c r="K36" s="8">
        <v>2</v>
      </c>
      <c r="M36" s="27">
        <v>-222.926</v>
      </c>
      <c r="O36" s="8">
        <v>2</v>
      </c>
      <c r="Q36" s="27">
        <v>-205.047</v>
      </c>
      <c r="R36" s="27">
        <v>4.429316877352337</v>
      </c>
      <c r="S36" s="8">
        <v>2</v>
      </c>
      <c r="U36" s="27">
        <v>-204.58700000000002</v>
      </c>
      <c r="W36" s="8">
        <v>1</v>
      </c>
      <c r="Y36" s="27">
        <v>-99.02672189162263</v>
      </c>
      <c r="Z36" s="35">
        <v>17.091965995214004</v>
      </c>
      <c r="AA36" s="37"/>
    </row>
    <row r="37" spans="1:27" ht="13.5" customHeight="1">
      <c r="A37" s="3" t="s">
        <v>94</v>
      </c>
      <c r="C37" s="3" t="s">
        <v>147</v>
      </c>
      <c r="I37" s="27">
        <v>-219.99300000000002</v>
      </c>
      <c r="K37" s="8">
        <v>1</v>
      </c>
      <c r="M37" s="27">
        <v>-221.614</v>
      </c>
      <c r="O37" s="8">
        <v>1</v>
      </c>
      <c r="Q37" s="27">
        <v>-205.769</v>
      </c>
      <c r="S37" s="8">
        <v>1</v>
      </c>
      <c r="U37" s="27">
        <v>-203.65</v>
      </c>
      <c r="W37" s="8">
        <v>1</v>
      </c>
      <c r="Y37" s="27">
        <v>-99.8450126670449</v>
      </c>
      <c r="Z37" s="35">
        <v>16.941138182839275</v>
      </c>
      <c r="AA37" s="36" t="s">
        <v>48</v>
      </c>
    </row>
    <row r="38" spans="1:27" ht="13.5" customHeight="1">
      <c r="A38" s="3" t="s">
        <v>91</v>
      </c>
      <c r="C38" s="3" t="s">
        <v>146</v>
      </c>
      <c r="I38" s="27">
        <v>-214.31133333333332</v>
      </c>
      <c r="J38" s="27">
        <v>4.815955287722848</v>
      </c>
      <c r="K38" s="8">
        <v>3</v>
      </c>
      <c r="M38" s="27">
        <v>-213.78333333333333</v>
      </c>
      <c r="N38" s="27">
        <v>1.1272929225993973</v>
      </c>
      <c r="O38" s="8">
        <v>3</v>
      </c>
      <c r="Q38" s="27">
        <v>-204.8886666666667</v>
      </c>
      <c r="R38" s="27">
        <v>2.524321757091228</v>
      </c>
      <c r="S38" s="8">
        <v>3</v>
      </c>
      <c r="U38" s="27">
        <v>-203.23533333333333</v>
      </c>
      <c r="V38" s="27">
        <v>5.014573295241039</v>
      </c>
      <c r="W38" s="8">
        <v>3</v>
      </c>
      <c r="Y38" s="27">
        <v>-93.09304721205126</v>
      </c>
      <c r="Z38" s="35">
        <v>8.761955307209469</v>
      </c>
      <c r="AA38" s="37"/>
    </row>
    <row r="39" spans="1:27" ht="13.5" customHeight="1">
      <c r="A39" s="3" t="s">
        <v>91</v>
      </c>
      <c r="C39" s="3" t="s">
        <v>147</v>
      </c>
      <c r="I39" s="27">
        <v>-213.447</v>
      </c>
      <c r="K39" s="8">
        <v>1</v>
      </c>
      <c r="M39" s="27">
        <v>-212.56300000000002</v>
      </c>
      <c r="O39" s="8">
        <v>1</v>
      </c>
      <c r="Q39" s="27">
        <v>-205.562</v>
      </c>
      <c r="S39" s="8">
        <v>1</v>
      </c>
      <c r="U39" s="27">
        <v>-204.437</v>
      </c>
      <c r="W39" s="8">
        <v>1</v>
      </c>
      <c r="Y39" s="27">
        <v>-93.86105372377301</v>
      </c>
      <c r="Z39" s="35">
        <v>9.443594027600554</v>
      </c>
      <c r="AA39" s="36" t="s">
        <v>48</v>
      </c>
    </row>
    <row r="40" spans="1:27" ht="13.5" customHeight="1">
      <c r="A40" s="3" t="s">
        <v>92</v>
      </c>
      <c r="C40" s="3" t="s">
        <v>38</v>
      </c>
      <c r="I40" s="27">
        <v>-207.8985</v>
      </c>
      <c r="J40" s="27">
        <v>2.348301620317596</v>
      </c>
      <c r="K40" s="8">
        <v>2</v>
      </c>
      <c r="M40" s="27">
        <v>-212.07150000000001</v>
      </c>
      <c r="N40" s="27">
        <v>0.30334880912903034</v>
      </c>
      <c r="O40" s="8">
        <v>2</v>
      </c>
      <c r="Q40" s="27">
        <v>-204.32</v>
      </c>
      <c r="R40" s="27">
        <v>1.8045365055911857</v>
      </c>
      <c r="S40" s="8">
        <v>2</v>
      </c>
      <c r="U40" s="27">
        <v>-200.12900000000002</v>
      </c>
      <c r="W40" s="8">
        <v>2</v>
      </c>
      <c r="Y40" s="27">
        <v>-102.9149231166607</v>
      </c>
      <c r="Z40" s="35">
        <v>17.13937033116681</v>
      </c>
      <c r="AA40" s="37"/>
    </row>
    <row r="41" spans="1:27" ht="13.5" customHeight="1">
      <c r="A41" s="3" t="s">
        <v>69</v>
      </c>
      <c r="C41" s="3" t="s">
        <v>38</v>
      </c>
      <c r="Q41" s="27">
        <v>-191.335</v>
      </c>
      <c r="S41" s="8">
        <v>1</v>
      </c>
      <c r="Y41" s="27">
        <v>-131.1684125705076</v>
      </c>
      <c r="Z41" s="35">
        <v>14.646802730211315</v>
      </c>
      <c r="AA41" s="36" t="s">
        <v>48</v>
      </c>
    </row>
    <row r="42" spans="1:27" ht="7.5" customHeight="1">
      <c r="A42" s="22"/>
      <c r="B42" s="23"/>
      <c r="C42" s="22"/>
      <c r="D42" s="23"/>
      <c r="E42" s="22"/>
      <c r="F42" s="23"/>
      <c r="G42" s="22"/>
      <c r="H42" s="23"/>
      <c r="I42" s="22"/>
      <c r="J42" s="22"/>
      <c r="K42" s="22"/>
      <c r="L42" s="22"/>
      <c r="M42" s="22"/>
      <c r="N42" s="23"/>
      <c r="O42" s="22"/>
      <c r="P42" s="23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ht="13.5" customHeight="1">
      <c r="A43" s="1" t="s">
        <v>166</v>
      </c>
    </row>
    <row r="44" ht="13.5" customHeight="1">
      <c r="A44" s="1" t="s">
        <v>163</v>
      </c>
    </row>
    <row r="45" ht="13.5" customHeight="1">
      <c r="A45" s="1" t="s">
        <v>164</v>
      </c>
    </row>
    <row r="46" ht="13.5" customHeight="1">
      <c r="A46" s="1" t="s">
        <v>95</v>
      </c>
    </row>
  </sheetData>
  <sheetProtection/>
  <mergeCells count="3">
    <mergeCell ref="E4:W4"/>
    <mergeCell ref="Y4:AA4"/>
    <mergeCell ref="Z5:AA5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71"/>
  <sheetViews>
    <sheetView tabSelected="1" workbookViewId="0" topLeftCell="A59">
      <selection activeCell="T99" sqref="T99"/>
    </sheetView>
  </sheetViews>
  <sheetFormatPr defaultColWidth="11.00390625" defaultRowHeight="12.75"/>
  <cols>
    <col min="1" max="1" width="1.75390625" style="15" customWidth="1"/>
    <col min="2" max="2" width="24.25390625" style="3" customWidth="1"/>
    <col min="3" max="3" width="1.75390625" style="17" customWidth="1"/>
    <col min="4" max="6" width="2.375" style="3" customWidth="1"/>
    <col min="7" max="7" width="1.75390625" style="0" customWidth="1"/>
    <col min="8" max="8" width="8.00390625" style="38" customWidth="1"/>
    <col min="9" max="9" width="1.75390625" style="15" customWidth="1"/>
    <col min="10" max="10" width="7.375" style="15" customWidth="1"/>
    <col min="11" max="11" width="1.75390625" style="15" customWidth="1"/>
    <col min="12" max="12" width="7.375" style="15" customWidth="1"/>
    <col min="13" max="13" width="1.75390625" style="15" customWidth="1"/>
    <col min="14" max="14" width="10.00390625" style="16" customWidth="1"/>
    <col min="15" max="15" width="1.75390625" style="15" customWidth="1"/>
    <col min="16" max="16" width="7.375" style="18" customWidth="1"/>
    <col min="17" max="17" width="1.75390625" style="18" customWidth="1"/>
    <col min="18" max="18" width="7.375" style="18" customWidth="1"/>
    <col min="19" max="19" width="1.75390625" style="18" customWidth="1"/>
    <col min="20" max="20" width="10.75390625" style="16" customWidth="1"/>
    <col min="21" max="21" width="1.75390625" style="16" customWidth="1"/>
    <col min="22" max="22" width="7.375" style="39" customWidth="1"/>
    <col min="23" max="23" width="6.375" style="39" customWidth="1"/>
    <col min="24" max="24" width="1.75390625" style="16" customWidth="1"/>
    <col min="25" max="25" width="7.375" style="39" customWidth="1"/>
    <col min="26" max="26" width="6.375" style="39" customWidth="1"/>
    <col min="27" max="27" width="1.75390625" style="40" customWidth="1"/>
    <col min="28" max="28" width="7.375" style="18" customWidth="1"/>
    <col min="29" max="29" width="3.625" style="18" customWidth="1"/>
    <col min="30" max="30" width="1.75390625" style="40" customWidth="1"/>
    <col min="31" max="31" width="7.375" style="18" customWidth="1"/>
    <col min="32" max="32" width="3.625" style="18" customWidth="1"/>
  </cols>
  <sheetData>
    <row r="1" spans="1:39" ht="13.5" customHeight="1">
      <c r="A1" s="2" t="s">
        <v>229</v>
      </c>
      <c r="B1"/>
      <c r="C1"/>
      <c r="D1"/>
      <c r="E1"/>
      <c r="F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K1" s="40"/>
      <c r="AL1" s="40"/>
      <c r="AM1" s="40"/>
    </row>
    <row r="2" spans="1:39" ht="40.5" customHeight="1">
      <c r="A2" s="84" t="s">
        <v>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K2" s="40"/>
      <c r="AL2" s="40"/>
      <c r="AM2" s="40"/>
    </row>
    <row r="3" spans="1:39" ht="13.5" customHeight="1">
      <c r="A3" s="2"/>
      <c r="B3"/>
      <c r="C3"/>
      <c r="D3"/>
      <c r="E3"/>
      <c r="F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K3" s="40"/>
      <c r="AL3" s="40"/>
      <c r="AM3" s="40"/>
    </row>
    <row r="4" spans="1:32" ht="12.75">
      <c r="A4" s="65"/>
      <c r="B4" s="66"/>
      <c r="C4" s="67"/>
      <c r="D4" s="66"/>
      <c r="E4" s="66"/>
      <c r="F4" s="66"/>
      <c r="G4" s="68"/>
      <c r="H4" s="69"/>
      <c r="I4" s="65"/>
      <c r="J4" s="65"/>
      <c r="K4" s="65"/>
      <c r="L4" s="65"/>
      <c r="M4" s="65"/>
      <c r="N4" s="70"/>
      <c r="O4" s="65"/>
      <c r="P4" s="86" t="s">
        <v>170</v>
      </c>
      <c r="Q4" s="86"/>
      <c r="R4" s="86"/>
      <c r="S4" s="71"/>
      <c r="T4" s="70"/>
      <c r="U4" s="70"/>
      <c r="V4" s="87"/>
      <c r="W4" s="88"/>
      <c r="X4" s="88"/>
      <c r="Y4" s="88"/>
      <c r="Z4" s="88"/>
      <c r="AA4" s="68"/>
      <c r="AB4" s="86" t="s">
        <v>172</v>
      </c>
      <c r="AC4" s="88"/>
      <c r="AD4" s="88"/>
      <c r="AE4" s="88"/>
      <c r="AF4" s="88"/>
    </row>
    <row r="5" spans="1:32" ht="12.75">
      <c r="A5" s="41"/>
      <c r="B5" s="13"/>
      <c r="C5" s="42"/>
      <c r="D5" s="13"/>
      <c r="E5" s="13"/>
      <c r="F5" s="13"/>
      <c r="G5" s="40"/>
      <c r="I5" s="41"/>
      <c r="J5" s="41"/>
      <c r="K5" s="41"/>
      <c r="L5" s="41"/>
      <c r="M5" s="41"/>
      <c r="N5" s="43"/>
      <c r="O5" s="41"/>
      <c r="P5" s="81" t="s">
        <v>171</v>
      </c>
      <c r="Q5" s="81"/>
      <c r="R5" s="81"/>
      <c r="S5" s="44"/>
      <c r="T5" s="43" t="s">
        <v>151</v>
      </c>
      <c r="U5" s="43"/>
      <c r="V5" s="82" t="s">
        <v>121</v>
      </c>
      <c r="W5" s="83"/>
      <c r="X5" s="83"/>
      <c r="Y5" s="83"/>
      <c r="Z5" s="83"/>
      <c r="AB5" s="81" t="s">
        <v>173</v>
      </c>
      <c r="AC5" s="83"/>
      <c r="AD5" s="83"/>
      <c r="AE5" s="83"/>
      <c r="AF5" s="83"/>
    </row>
    <row r="6" spans="1:32" ht="54.75">
      <c r="A6" s="41"/>
      <c r="B6" s="32" t="s">
        <v>51</v>
      </c>
      <c r="C6" s="46"/>
      <c r="D6" s="72" t="s">
        <v>51</v>
      </c>
      <c r="E6" s="72" t="s">
        <v>180</v>
      </c>
      <c r="F6" s="72" t="s">
        <v>181</v>
      </c>
      <c r="H6" s="32" t="s">
        <v>200</v>
      </c>
      <c r="I6" s="41"/>
      <c r="J6" s="47" t="s">
        <v>17</v>
      </c>
      <c r="K6" s="41"/>
      <c r="L6" s="47" t="s">
        <v>27</v>
      </c>
      <c r="M6" s="41"/>
      <c r="N6" s="48" t="s">
        <v>209</v>
      </c>
      <c r="O6" s="41"/>
      <c r="P6" s="49" t="s">
        <v>6</v>
      </c>
      <c r="Q6" s="44"/>
      <c r="R6" s="49" t="s">
        <v>8</v>
      </c>
      <c r="S6" s="44"/>
      <c r="T6" s="48" t="s">
        <v>209</v>
      </c>
      <c r="U6" s="43"/>
      <c r="V6" s="50" t="s">
        <v>6</v>
      </c>
      <c r="W6" s="51" t="s">
        <v>179</v>
      </c>
      <c r="X6" s="43"/>
      <c r="Y6" s="50" t="s">
        <v>8</v>
      </c>
      <c r="Z6" s="51" t="s">
        <v>179</v>
      </c>
      <c r="AB6" s="49" t="s">
        <v>6</v>
      </c>
      <c r="AC6" s="52" t="s">
        <v>179</v>
      </c>
      <c r="AD6" s="43"/>
      <c r="AE6" s="49" t="s">
        <v>8</v>
      </c>
      <c r="AF6" s="52" t="s">
        <v>179</v>
      </c>
    </row>
    <row r="7" spans="2:30" ht="12.75">
      <c r="B7" s="53" t="s">
        <v>131</v>
      </c>
      <c r="C7" s="17" t="s">
        <v>155</v>
      </c>
      <c r="D7" s="53"/>
      <c r="E7" s="53"/>
      <c r="F7" s="53"/>
      <c r="T7" s="3"/>
      <c r="U7" s="3"/>
      <c r="X7" s="3"/>
      <c r="AA7" s="54"/>
      <c r="AD7" s="54"/>
    </row>
    <row r="8" spans="2:32" ht="12.75">
      <c r="B8" s="3" t="s">
        <v>226</v>
      </c>
      <c r="F8" s="3" t="s">
        <v>216</v>
      </c>
      <c r="H8" s="55">
        <v>34120</v>
      </c>
      <c r="J8" s="15">
        <v>-17.24444444</v>
      </c>
      <c r="L8" s="15">
        <v>-66.19111111</v>
      </c>
      <c r="N8" s="16">
        <v>4400</v>
      </c>
      <c r="P8" s="18">
        <v>-12.3</v>
      </c>
      <c r="R8" s="18">
        <v>-97</v>
      </c>
      <c r="T8" s="3">
        <v>4400</v>
      </c>
      <c r="U8" s="3"/>
      <c r="V8" s="39">
        <v>-0.0020135470233213597</v>
      </c>
      <c r="W8" s="39">
        <v>0.0005900162153182876</v>
      </c>
      <c r="X8" s="3"/>
      <c r="Y8" s="39">
        <v>-0.016108376186570877</v>
      </c>
      <c r="Z8" s="39">
        <v>0.0047201297225463006</v>
      </c>
      <c r="AA8" s="54"/>
      <c r="AB8" s="18">
        <f>($T8-$N8)*V8+P8</f>
        <v>-12.3</v>
      </c>
      <c r="AC8" s="18">
        <f>SQRT((($T8-$N8)*W8)^2+0.1^2)</f>
        <v>0.1</v>
      </c>
      <c r="AD8" s="54"/>
      <c r="AE8" s="18">
        <f>($T8-$N8)*Y8+R8</f>
        <v>-97</v>
      </c>
      <c r="AF8" s="18">
        <f>SQRT((($T8-$N8)*Z8)^2+1^2)</f>
        <v>1</v>
      </c>
    </row>
    <row r="9" spans="2:32" ht="12.75">
      <c r="B9" s="3" t="s">
        <v>227</v>
      </c>
      <c r="F9" s="3" t="s">
        <v>216</v>
      </c>
      <c r="H9" s="55">
        <v>34120</v>
      </c>
      <c r="J9" s="15">
        <v>-17.24722222</v>
      </c>
      <c r="L9" s="15">
        <v>-66.19583333</v>
      </c>
      <c r="N9" s="16">
        <v>4380</v>
      </c>
      <c r="P9" s="18">
        <v>-11.9</v>
      </c>
      <c r="R9" s="18">
        <v>-97</v>
      </c>
      <c r="T9" s="3">
        <v>4400</v>
      </c>
      <c r="U9" s="3"/>
      <c r="V9" s="39">
        <v>-0.0020135470233213597</v>
      </c>
      <c r="W9" s="39">
        <v>0.0005900162153182876</v>
      </c>
      <c r="X9" s="3"/>
      <c r="Y9" s="39">
        <v>-0.016108376186570877</v>
      </c>
      <c r="Z9" s="39">
        <v>0.0047201297225463006</v>
      </c>
      <c r="AA9" s="54"/>
      <c r="AB9" s="18">
        <f>($T9-$N9)*V9+P9</f>
        <v>-11.940270940466428</v>
      </c>
      <c r="AC9" s="18">
        <f>SQRT((($T9-$N9)*W9)^2+0.1^2)</f>
        <v>0.1006938312595931</v>
      </c>
      <c r="AD9" s="54"/>
      <c r="AE9" s="18">
        <f>($T9-$N9)*Y9+R9</f>
        <v>-97.32216752373142</v>
      </c>
      <c r="AF9" s="18">
        <f>SQRT((($T9-$N9)*Z9)^2+1^2)</f>
        <v>1.00444604127801</v>
      </c>
    </row>
    <row r="10" spans="2:32" ht="12.75">
      <c r="B10" s="3" t="s">
        <v>208</v>
      </c>
      <c r="F10" s="3" t="s">
        <v>216</v>
      </c>
      <c r="H10" s="55">
        <v>34120</v>
      </c>
      <c r="J10" s="15">
        <v>-17.24777778</v>
      </c>
      <c r="L10" s="15">
        <v>-66.19305556</v>
      </c>
      <c r="N10" s="16">
        <v>4400</v>
      </c>
      <c r="P10" s="18">
        <v>-6.1</v>
      </c>
      <c r="R10" s="18">
        <v>-72</v>
      </c>
      <c r="T10" s="3">
        <v>4400</v>
      </c>
      <c r="U10" s="3"/>
      <c r="V10" s="39">
        <v>-0.0020135470233213597</v>
      </c>
      <c r="W10" s="39">
        <v>0.0005900162153182876</v>
      </c>
      <c r="X10" s="3"/>
      <c r="Y10" s="39">
        <v>-0.016108376186570877</v>
      </c>
      <c r="Z10" s="39">
        <v>0.0047201297225463006</v>
      </c>
      <c r="AA10" s="54"/>
      <c r="AB10" s="18">
        <f>($T10-$N10)*V10+P10</f>
        <v>-6.1</v>
      </c>
      <c r="AC10" s="18">
        <f>SQRT((($T10-$N10)*W10)^2+0.1^2)</f>
        <v>0.1</v>
      </c>
      <c r="AD10" s="54"/>
      <c r="AE10" s="18">
        <f>($T10-$N10)*Y10+R10</f>
        <v>-72</v>
      </c>
      <c r="AF10" s="18">
        <f>SQRT((($T10-$N10)*Z10)^2+1^2)</f>
        <v>1</v>
      </c>
    </row>
    <row r="11" spans="20:30" ht="12.75">
      <c r="T11" s="3"/>
      <c r="U11" s="3"/>
      <c r="X11" s="3"/>
      <c r="AA11" s="54"/>
      <c r="AD11" s="54"/>
    </row>
    <row r="12" spans="20:30" ht="12.75">
      <c r="T12" s="3"/>
      <c r="U12" s="3"/>
      <c r="X12" s="3"/>
      <c r="AA12" s="54"/>
      <c r="AD12" s="54"/>
    </row>
    <row r="13" spans="2:30" ht="12.75">
      <c r="B13" s="53" t="s">
        <v>101</v>
      </c>
      <c r="C13" s="17" t="s">
        <v>169</v>
      </c>
      <c r="D13" s="53"/>
      <c r="E13" s="53"/>
      <c r="F13" s="53"/>
      <c r="T13" s="3"/>
      <c r="U13" s="3"/>
      <c r="X13" s="3"/>
      <c r="AA13" s="54"/>
      <c r="AD13" s="54"/>
    </row>
    <row r="14" spans="2:32" ht="12.75">
      <c r="B14" s="3" t="s">
        <v>53</v>
      </c>
      <c r="D14" s="3" t="s">
        <v>215</v>
      </c>
      <c r="H14" s="55">
        <v>34120</v>
      </c>
      <c r="J14" s="15">
        <v>-19.63888888888889</v>
      </c>
      <c r="L14" s="15">
        <v>-65.69722222222222</v>
      </c>
      <c r="N14" s="16">
        <v>4640</v>
      </c>
      <c r="P14" s="18">
        <v>-5.6</v>
      </c>
      <c r="R14" s="18">
        <v>-59</v>
      </c>
      <c r="T14" s="3"/>
      <c r="U14" s="3"/>
      <c r="V14"/>
      <c r="W14"/>
      <c r="X14"/>
      <c r="Y14"/>
      <c r="Z14"/>
      <c r="AA14"/>
      <c r="AB14"/>
      <c r="AC14"/>
      <c r="AD14"/>
      <c r="AE14"/>
      <c r="AF14"/>
    </row>
    <row r="17" spans="2:30" ht="12.75">
      <c r="B17" s="53" t="s">
        <v>158</v>
      </c>
      <c r="C17" s="17" t="s">
        <v>89</v>
      </c>
      <c r="D17" s="53"/>
      <c r="E17" s="53"/>
      <c r="F17" s="53"/>
      <c r="T17" s="3"/>
      <c r="U17" s="3"/>
      <c r="X17" s="3"/>
      <c r="AA17" s="54"/>
      <c r="AD17" s="54"/>
    </row>
    <row r="18" spans="2:30" ht="12.75">
      <c r="B18" s="3" t="s">
        <v>56</v>
      </c>
      <c r="D18" s="3" t="s">
        <v>215</v>
      </c>
      <c r="H18" s="55">
        <v>34120</v>
      </c>
      <c r="J18" s="15">
        <v>-16.20277778</v>
      </c>
      <c r="L18" s="15">
        <v>-68.35222222</v>
      </c>
      <c r="N18" s="16">
        <v>4300</v>
      </c>
      <c r="P18" s="18">
        <v>-14.8</v>
      </c>
      <c r="R18" s="18">
        <v>-112</v>
      </c>
      <c r="T18" s="3"/>
      <c r="U18" s="3"/>
      <c r="X18" s="3"/>
      <c r="AA18" s="54"/>
      <c r="AD18" s="54"/>
    </row>
    <row r="19" spans="2:30" ht="12.75">
      <c r="B19" s="3" t="s">
        <v>84</v>
      </c>
      <c r="D19" s="3" t="s">
        <v>215</v>
      </c>
      <c r="H19" s="55">
        <v>34120</v>
      </c>
      <c r="J19" s="15">
        <v>-16.20277778</v>
      </c>
      <c r="L19" s="15">
        <v>-68.35222222</v>
      </c>
      <c r="N19" s="16">
        <v>4300</v>
      </c>
      <c r="P19" s="18">
        <v>-14.8</v>
      </c>
      <c r="R19" s="18">
        <v>-113</v>
      </c>
      <c r="T19" s="3"/>
      <c r="U19" s="3"/>
      <c r="X19" s="3"/>
      <c r="AA19" s="54"/>
      <c r="AD19" s="54"/>
    </row>
    <row r="20" spans="2:30" ht="12.75">
      <c r="B20" s="3" t="s">
        <v>85</v>
      </c>
      <c r="D20" s="3" t="s">
        <v>215</v>
      </c>
      <c r="H20" s="55">
        <v>34120</v>
      </c>
      <c r="J20" s="15">
        <v>-16.20277778</v>
      </c>
      <c r="L20" s="15">
        <v>-68.35222222</v>
      </c>
      <c r="N20" s="16">
        <v>4300</v>
      </c>
      <c r="P20" s="18">
        <v>-14.9</v>
      </c>
      <c r="R20" s="18">
        <v>-114</v>
      </c>
      <c r="T20" s="3"/>
      <c r="U20" s="3"/>
      <c r="X20" s="3"/>
      <c r="AA20" s="54"/>
      <c r="AD20" s="54"/>
    </row>
    <row r="21" spans="2:30" ht="12.75">
      <c r="B21" s="3" t="s">
        <v>161</v>
      </c>
      <c r="D21" s="3" t="s">
        <v>215</v>
      </c>
      <c r="H21" s="55">
        <v>34120</v>
      </c>
      <c r="J21" s="15">
        <v>-16.20277778</v>
      </c>
      <c r="L21" s="15">
        <v>-68.35222222</v>
      </c>
      <c r="N21" s="16">
        <v>4300</v>
      </c>
      <c r="P21" s="18">
        <v>-15.1</v>
      </c>
      <c r="R21" s="18">
        <v>-113</v>
      </c>
      <c r="T21" s="3"/>
      <c r="U21" s="3"/>
      <c r="X21" s="3"/>
      <c r="AA21" s="54"/>
      <c r="AD21" s="54"/>
    </row>
    <row r="22" spans="2:30" ht="12.75">
      <c r="B22" s="3" t="s">
        <v>98</v>
      </c>
      <c r="D22" s="3" t="s">
        <v>215</v>
      </c>
      <c r="H22" s="55">
        <v>34120</v>
      </c>
      <c r="J22" s="15">
        <v>-16.20277778</v>
      </c>
      <c r="L22" s="15">
        <v>-68.35222222</v>
      </c>
      <c r="N22" s="16">
        <v>4300</v>
      </c>
      <c r="P22" s="18">
        <v>-14.9</v>
      </c>
      <c r="R22" s="18">
        <v>-115</v>
      </c>
      <c r="T22" s="3"/>
      <c r="U22" s="3"/>
      <c r="X22" s="3"/>
      <c r="AA22" s="54"/>
      <c r="AB22"/>
      <c r="AD22" s="54"/>
    </row>
    <row r="23" spans="2:30" ht="12.75">
      <c r="B23" s="3" t="s">
        <v>99</v>
      </c>
      <c r="D23" s="3" t="s">
        <v>215</v>
      </c>
      <c r="H23" s="55">
        <v>34120</v>
      </c>
      <c r="J23" s="15">
        <v>-16.20277778</v>
      </c>
      <c r="L23" s="15">
        <v>-68.35222222</v>
      </c>
      <c r="N23" s="16">
        <v>4300</v>
      </c>
      <c r="P23" s="18">
        <v>-14.7</v>
      </c>
      <c r="R23" s="18">
        <v>-114</v>
      </c>
      <c r="T23" s="3"/>
      <c r="U23" s="3"/>
      <c r="X23" s="3"/>
      <c r="AA23" s="54"/>
      <c r="AB23"/>
      <c r="AD23" s="54"/>
    </row>
    <row r="24" spans="2:32" ht="12.75">
      <c r="B24" s="3" t="s">
        <v>204</v>
      </c>
      <c r="F24" s="3" t="s">
        <v>216</v>
      </c>
      <c r="H24" s="55">
        <v>34120</v>
      </c>
      <c r="J24" s="15">
        <v>-15.89527778</v>
      </c>
      <c r="L24" s="15">
        <v>-68.58527778</v>
      </c>
      <c r="N24" s="16">
        <v>4120</v>
      </c>
      <c r="P24" s="18">
        <v>-9.6</v>
      </c>
      <c r="R24" s="18">
        <v>-81</v>
      </c>
      <c r="T24" s="3">
        <v>4120</v>
      </c>
      <c r="U24" s="3"/>
      <c r="V24" s="39">
        <v>-0.0020135470233213597</v>
      </c>
      <c r="W24" s="39">
        <v>0.0005900162153182876</v>
      </c>
      <c r="X24" s="3"/>
      <c r="Y24" s="39">
        <v>-0.016108376186570877</v>
      </c>
      <c r="Z24" s="39">
        <v>0.0047201297225463006</v>
      </c>
      <c r="AA24" s="54"/>
      <c r="AB24" s="18">
        <f>($T24-$N24)*V24+P24</f>
        <v>-9.6</v>
      </c>
      <c r="AC24" s="18">
        <f>SQRT((($T24-$N24)*W24)^2+0.1^2)</f>
        <v>0.1</v>
      </c>
      <c r="AD24" s="54"/>
      <c r="AE24" s="18">
        <f>($T24-$N24)*Y24+R24</f>
        <v>-81</v>
      </c>
      <c r="AF24" s="18">
        <f>SQRT((($T24-$N24)*Z24)^2+1^2)</f>
        <v>1</v>
      </c>
    </row>
    <row r="25" spans="2:32" ht="12.75">
      <c r="B25" s="3" t="s">
        <v>205</v>
      </c>
      <c r="F25" s="3" t="s">
        <v>216</v>
      </c>
      <c r="H25" s="55">
        <v>34120</v>
      </c>
      <c r="J25" s="15">
        <v>-15.89527778</v>
      </c>
      <c r="L25" s="15">
        <v>-68.58527778</v>
      </c>
      <c r="N25" s="16">
        <v>4120</v>
      </c>
      <c r="P25" s="18">
        <v>-9.5</v>
      </c>
      <c r="R25" s="18">
        <v>-81</v>
      </c>
      <c r="T25" s="3">
        <v>4120</v>
      </c>
      <c r="U25" s="3"/>
      <c r="V25" s="39">
        <v>-0.0020135470233213597</v>
      </c>
      <c r="W25" s="39">
        <v>0.0005900162153182876</v>
      </c>
      <c r="X25" s="3"/>
      <c r="Y25" s="39">
        <v>-0.016108376186570877</v>
      </c>
      <c r="Z25" s="39">
        <v>0.0047201297225463006</v>
      </c>
      <c r="AA25" s="54"/>
      <c r="AB25" s="18">
        <f>($T25-$N25)*V25+P25</f>
        <v>-9.5</v>
      </c>
      <c r="AC25" s="18">
        <f>SQRT((($T25-$N25)*W25)^2+0.1^2)</f>
        <v>0.1</v>
      </c>
      <c r="AD25" s="54"/>
      <c r="AE25" s="18">
        <f>($T25-$N25)*Y25+R25</f>
        <v>-81</v>
      </c>
      <c r="AF25" s="18">
        <f>SQRT((($T25-$N25)*Z25)^2+1^2)</f>
        <v>1</v>
      </c>
    </row>
    <row r="26" spans="2:32" ht="12.75">
      <c r="B26" s="3" t="s">
        <v>183</v>
      </c>
      <c r="F26" s="3" t="s">
        <v>216</v>
      </c>
      <c r="H26" s="55">
        <v>34120</v>
      </c>
      <c r="J26" s="15">
        <v>-16.12777778</v>
      </c>
      <c r="L26" s="15">
        <v>-68.35277778</v>
      </c>
      <c r="N26" s="16">
        <v>4470</v>
      </c>
      <c r="P26" s="18">
        <v>-2.5</v>
      </c>
      <c r="R26" s="18">
        <v>-56</v>
      </c>
      <c r="T26" s="3">
        <v>4120</v>
      </c>
      <c r="U26" s="3"/>
      <c r="V26" s="39">
        <v>-0.0020135470233213597</v>
      </c>
      <c r="W26" s="39">
        <v>0.0005900162153182876</v>
      </c>
      <c r="X26" s="3"/>
      <c r="Y26" s="39">
        <v>-0.016108376186570877</v>
      </c>
      <c r="Z26" s="39">
        <v>0.0047201297225463006</v>
      </c>
      <c r="AA26" s="54"/>
      <c r="AB26" s="18">
        <f>($T26-$N26)*V26+P26</f>
        <v>-1.7952585418375242</v>
      </c>
      <c r="AC26" s="18">
        <f>SQRT((($T26-$N26)*W26)^2+0.1^2)</f>
        <v>0.22944409767189086</v>
      </c>
      <c r="AD26" s="54"/>
      <c r="AE26" s="18">
        <f>($T26-$N26)*Y26+R26</f>
        <v>-50.36206833470019</v>
      </c>
      <c r="AF26" s="18">
        <f>SQRT((($T26-$N26)*Z26)^2+1^2)</f>
        <v>1.9311276532673765</v>
      </c>
    </row>
    <row r="27" spans="16:30" ht="12.75">
      <c r="P27"/>
      <c r="Q27"/>
      <c r="R27"/>
      <c r="T27" s="3"/>
      <c r="U27" s="3"/>
      <c r="X27" s="3"/>
      <c r="AA27" s="54"/>
      <c r="AD27" s="54"/>
    </row>
    <row r="28" spans="20:30" ht="12.75">
      <c r="T28" s="3"/>
      <c r="U28" s="3"/>
      <c r="X28" s="3"/>
      <c r="AA28" s="54"/>
      <c r="AD28" s="54"/>
    </row>
    <row r="29" spans="2:30" ht="12.75">
      <c r="B29" s="53" t="s">
        <v>157</v>
      </c>
      <c r="C29" s="17" t="s">
        <v>127</v>
      </c>
      <c r="D29" s="53"/>
      <c r="E29" s="53"/>
      <c r="F29" s="53"/>
      <c r="T29" s="3"/>
      <c r="U29" s="3"/>
      <c r="X29" s="3"/>
      <c r="AA29" s="54"/>
      <c r="AD29" s="54"/>
    </row>
    <row r="30" spans="2:32" ht="12.75">
      <c r="B30" s="3" t="s">
        <v>102</v>
      </c>
      <c r="F30" s="3" t="s">
        <v>216</v>
      </c>
      <c r="H30" s="38">
        <v>35084</v>
      </c>
      <c r="J30" s="15">
        <v>8.726166666666666</v>
      </c>
      <c r="L30" s="15">
        <v>-71.19694722222222</v>
      </c>
      <c r="N30" s="16">
        <v>4100</v>
      </c>
      <c r="P30" s="18">
        <v>-11.3</v>
      </c>
      <c r="R30" s="18">
        <v>-79</v>
      </c>
      <c r="T30" s="3">
        <v>4100</v>
      </c>
      <c r="U30" s="3"/>
      <c r="V30" s="39">
        <v>-0.0016337623336467413</v>
      </c>
      <c r="W30" s="39">
        <v>9.388978580935871E-05</v>
      </c>
      <c r="X30" s="3"/>
      <c r="Y30" s="39">
        <v>-0.01307009866917393</v>
      </c>
      <c r="Z30" s="39">
        <v>0.0007511182864748697</v>
      </c>
      <c r="AA30" s="54"/>
      <c r="AB30" s="18">
        <f>($T30-$N30)*V30+P30</f>
        <v>-11.3</v>
      </c>
      <c r="AC30" s="18">
        <f>SQRT((($T30-$N30)*W30)^2+0.1^2)</f>
        <v>0.1</v>
      </c>
      <c r="AD30" s="54"/>
      <c r="AE30" s="18">
        <f>($T30-$N30)*Y30+R30</f>
        <v>-79</v>
      </c>
      <c r="AF30" s="18">
        <f>SQRT((($T30-$N30)*Z30)^2+1^2)</f>
        <v>1</v>
      </c>
    </row>
    <row r="31" spans="2:32" ht="12.75">
      <c r="B31" s="3" t="s">
        <v>57</v>
      </c>
      <c r="D31" s="3" t="s">
        <v>215</v>
      </c>
      <c r="F31" s="3" t="s">
        <v>216</v>
      </c>
      <c r="H31" s="38">
        <v>35085</v>
      </c>
      <c r="J31" s="15">
        <v>8.726441666666666</v>
      </c>
      <c r="L31" s="15">
        <v>-71.19417777777778</v>
      </c>
      <c r="N31" s="16">
        <v>4005</v>
      </c>
      <c r="P31" s="18">
        <v>-9.6</v>
      </c>
      <c r="R31" s="18">
        <v>-70</v>
      </c>
      <c r="T31" s="3">
        <v>4100</v>
      </c>
      <c r="U31" s="3"/>
      <c r="V31" s="39">
        <v>-0.0016337623336467413</v>
      </c>
      <c r="W31" s="39">
        <v>9.388978580935871E-05</v>
      </c>
      <c r="X31" s="3"/>
      <c r="Y31" s="39">
        <v>-0.01307009866917393</v>
      </c>
      <c r="Z31" s="39">
        <v>0.0007511182864748697</v>
      </c>
      <c r="AA31" s="54"/>
      <c r="AB31" s="18">
        <f>($T31-$N31)*V31+P31</f>
        <v>-9.75520742169644</v>
      </c>
      <c r="AC31" s="18">
        <f>SQRT((($T31-$N31)*W31)^2+0.1^2)</f>
        <v>0.10039700199314186</v>
      </c>
      <c r="AD31" s="54"/>
      <c r="AE31" s="18">
        <f>($T31-$N31)*Y31+R31</f>
        <v>-71.24165937357152</v>
      </c>
      <c r="AF31" s="18">
        <f>SQRT((($T31-$N31)*Z31)^2+1^2)</f>
        <v>1.0025426238267874</v>
      </c>
    </row>
    <row r="32" spans="2:32" ht="12.75">
      <c r="B32" s="3" t="s">
        <v>203</v>
      </c>
      <c r="F32" s="3" t="s">
        <v>216</v>
      </c>
      <c r="H32" s="38">
        <v>35082</v>
      </c>
      <c r="J32" s="15">
        <v>8.724494444444444</v>
      </c>
      <c r="L32" s="15">
        <v>-71.19590000000001</v>
      </c>
      <c r="N32" s="16">
        <v>4005</v>
      </c>
      <c r="P32" s="18">
        <v>-10</v>
      </c>
      <c r="R32" s="18">
        <v>-72</v>
      </c>
      <c r="T32" s="3">
        <v>4100</v>
      </c>
      <c r="U32" s="3"/>
      <c r="V32" s="39">
        <v>-0.0016337623336467413</v>
      </c>
      <c r="W32" s="39">
        <v>9.388978580935871E-05</v>
      </c>
      <c r="X32" s="3"/>
      <c r="Y32" s="39">
        <v>-0.01307009866917393</v>
      </c>
      <c r="Z32" s="39">
        <v>0.0007511182864748697</v>
      </c>
      <c r="AA32" s="54"/>
      <c r="AB32" s="18">
        <f>($T32-$N32)*V32+P32</f>
        <v>-10.15520742169644</v>
      </c>
      <c r="AC32" s="18">
        <f>SQRT((($T32-$N32)*W32)^2+0.1^2)</f>
        <v>0.10039700199314186</v>
      </c>
      <c r="AD32" s="54"/>
      <c r="AE32" s="18">
        <f>($T32-$N32)*Y32+R32</f>
        <v>-73.24165937357152</v>
      </c>
      <c r="AF32" s="18">
        <f>SQRT((($T32-$N32)*Z32)^2+1^2)</f>
        <v>1.0025426238267874</v>
      </c>
    </row>
    <row r="33" spans="2:32" ht="12.75">
      <c r="B33" s="3" t="s">
        <v>119</v>
      </c>
      <c r="F33" s="3" t="s">
        <v>216</v>
      </c>
      <c r="H33" s="38">
        <v>35087</v>
      </c>
      <c r="J33" s="15">
        <v>8.733258333333334</v>
      </c>
      <c r="L33" s="15">
        <v>-71.22570277777778</v>
      </c>
      <c r="N33" s="16">
        <v>4015</v>
      </c>
      <c r="P33" s="18">
        <v>-8.2</v>
      </c>
      <c r="R33" s="18">
        <v>-63</v>
      </c>
      <c r="T33" s="3">
        <v>4100</v>
      </c>
      <c r="U33" s="3"/>
      <c r="V33" s="39">
        <v>-0.0016337623336467413</v>
      </c>
      <c r="W33" s="39">
        <v>9.388978580935871E-05</v>
      </c>
      <c r="X33" s="3"/>
      <c r="Y33" s="39">
        <v>-0.01307009866917393</v>
      </c>
      <c r="Z33" s="39">
        <v>0.0007511182864748697</v>
      </c>
      <c r="AA33" s="54"/>
      <c r="AB33" s="18">
        <f>($T33-$N33)*V33+P33</f>
        <v>-8.338869798359973</v>
      </c>
      <c r="AC33" s="18">
        <f>SQRT((($T33-$N33)*W33)^2+0.1^2)</f>
        <v>0.10031794696776913</v>
      </c>
      <c r="AD33" s="54"/>
      <c r="AE33" s="18">
        <f>($T33-$N33)*Y33+R33</f>
        <v>-64.11095838687979</v>
      </c>
      <c r="AF33" s="18">
        <f>SQRT((($T33-$N33)*Z33)^2+1^2)</f>
        <v>1.0020360227881036</v>
      </c>
    </row>
    <row r="34" spans="2:32" ht="12.75">
      <c r="B34" s="3" t="s">
        <v>120</v>
      </c>
      <c r="F34" s="3" t="s">
        <v>216</v>
      </c>
      <c r="H34" s="38">
        <v>35087</v>
      </c>
      <c r="J34" s="15">
        <v>8.73631111111111</v>
      </c>
      <c r="L34" s="15">
        <v>-71.22834444444445</v>
      </c>
      <c r="N34" s="16">
        <v>3990</v>
      </c>
      <c r="P34" s="18">
        <v>-7.6</v>
      </c>
      <c r="R34" s="18">
        <v>-60</v>
      </c>
      <c r="T34" s="3">
        <v>4100</v>
      </c>
      <c r="U34" s="3"/>
      <c r="V34" s="39">
        <v>-0.0016337623336467413</v>
      </c>
      <c r="W34" s="39">
        <v>9.388978580935871E-05</v>
      </c>
      <c r="X34" s="3"/>
      <c r="Y34" s="39">
        <v>-0.01307009866917393</v>
      </c>
      <c r="Z34" s="39">
        <v>0.0007511182864748697</v>
      </c>
      <c r="AA34" s="54"/>
      <c r="AB34" s="18">
        <f>($T34-$N34)*V34+P34</f>
        <v>-7.779713856701141</v>
      </c>
      <c r="AC34" s="18">
        <f>SQRT((($T34-$N34)*W34)^2+0.1^2)</f>
        <v>0.10053191051472095</v>
      </c>
      <c r="AD34" s="54"/>
      <c r="AE34" s="18">
        <f>($T34-$N34)*Y34+R34</f>
        <v>-61.43771085360913</v>
      </c>
      <c r="AF34" s="18">
        <f>SQRT((($T34-$N34)*Z34)^2+1^2)</f>
        <v>1.0034074755707927</v>
      </c>
    </row>
    <row r="35" spans="20:30" ht="12.75">
      <c r="T35" s="3"/>
      <c r="U35" s="3"/>
      <c r="X35" s="3"/>
      <c r="AA35" s="54"/>
      <c r="AD35" s="54"/>
    </row>
    <row r="36" spans="20:30" ht="12.75">
      <c r="T36" s="3"/>
      <c r="U36" s="3"/>
      <c r="X36" s="3"/>
      <c r="AA36" s="54"/>
      <c r="AD36" s="54"/>
    </row>
    <row r="37" spans="1:32" ht="12.75">
      <c r="A37" s="41"/>
      <c r="B37" s="53" t="s">
        <v>130</v>
      </c>
      <c r="C37" s="17" t="s">
        <v>105</v>
      </c>
      <c r="D37" s="53"/>
      <c r="E37" s="53"/>
      <c r="F37" s="53"/>
      <c r="I37" s="41"/>
      <c r="J37" s="41"/>
      <c r="K37" s="41"/>
      <c r="L37" s="41"/>
      <c r="M37" s="41"/>
      <c r="N37" s="43"/>
      <c r="O37" s="41"/>
      <c r="P37" s="56"/>
      <c r="Q37" s="44"/>
      <c r="R37" s="56"/>
      <c r="S37" s="44"/>
      <c r="T37" s="43"/>
      <c r="U37" s="43"/>
      <c r="V37" s="57"/>
      <c r="W37" s="45"/>
      <c r="X37" s="43"/>
      <c r="Y37" s="57"/>
      <c r="Z37" s="45"/>
      <c r="AB37" s="56"/>
      <c r="AC37" s="58"/>
      <c r="AD37" s="43"/>
      <c r="AE37" s="56"/>
      <c r="AF37" s="58"/>
    </row>
    <row r="38" spans="2:32" ht="12.75">
      <c r="B38" s="3" t="s">
        <v>178</v>
      </c>
      <c r="F38" s="3" t="s">
        <v>216</v>
      </c>
      <c r="H38" s="38">
        <v>35951</v>
      </c>
      <c r="J38" s="15">
        <v>8.815666666666667</v>
      </c>
      <c r="L38" s="15">
        <v>-70.95118333333333</v>
      </c>
      <c r="N38" s="16">
        <v>4191.9</v>
      </c>
      <c r="P38" s="18">
        <v>-7.4203125</v>
      </c>
      <c r="R38" s="18">
        <v>-66.87567374999999</v>
      </c>
      <c r="T38" s="3">
        <v>4200</v>
      </c>
      <c r="U38" s="3"/>
      <c r="V38" s="39">
        <v>-0.0016337623336467413</v>
      </c>
      <c r="W38" s="39">
        <v>9.388978580935871E-05</v>
      </c>
      <c r="X38" s="3"/>
      <c r="Y38" s="39">
        <v>-0.01307009866917393</v>
      </c>
      <c r="Z38" s="39">
        <v>0.0007511182864748697</v>
      </c>
      <c r="AA38" s="54"/>
      <c r="AB38" s="18">
        <f aca="true" t="shared" si="0" ref="AB38:AB43">($T38-$N38)*V38+P38</f>
        <v>-7.433545974902539</v>
      </c>
      <c r="AC38" s="18">
        <f aca="true" t="shared" si="1" ref="AC38:AC43">SQRT((($T38-$N38)*W38)^2+0.1^2)</f>
        <v>0.10000289181468806</v>
      </c>
      <c r="AD38" s="54"/>
      <c r="AE38" s="18">
        <f aca="true" t="shared" si="2" ref="AE38:AE43">($T38-$N38)*Y38+R38</f>
        <v>-66.98154154922031</v>
      </c>
      <c r="AF38" s="18">
        <f aca="true" t="shared" si="3" ref="AF38:AF43">SQRT((($T38-$N38)*Z38)^2+1^2)</f>
        <v>1.0000185077103387</v>
      </c>
    </row>
    <row r="39" spans="2:32" ht="12.75">
      <c r="B39" s="3" t="s">
        <v>46</v>
      </c>
      <c r="D39" s="3" t="s">
        <v>215</v>
      </c>
      <c r="F39" s="3" t="s">
        <v>216</v>
      </c>
      <c r="H39" s="38">
        <v>35952</v>
      </c>
      <c r="J39" s="15">
        <v>8.812933333333334</v>
      </c>
      <c r="L39" s="15">
        <v>-70.95291666666667</v>
      </c>
      <c r="N39" s="16">
        <v>4230.1</v>
      </c>
      <c r="P39" s="18">
        <v>-7.049812500000002</v>
      </c>
      <c r="R39" s="18">
        <v>-62.03025374999999</v>
      </c>
      <c r="T39" s="3">
        <v>4200</v>
      </c>
      <c r="U39" s="3"/>
      <c r="V39" s="39">
        <v>-0.0016337623336467413</v>
      </c>
      <c r="W39" s="39">
        <v>9.388978580935871E-05</v>
      </c>
      <c r="X39" s="3"/>
      <c r="Y39" s="39">
        <v>-0.01307009866917393</v>
      </c>
      <c r="Z39" s="39">
        <v>0.0007511182864748697</v>
      </c>
      <c r="AA39" s="54"/>
      <c r="AB39" s="18">
        <f t="shared" si="0"/>
        <v>-7.000636253757234</v>
      </c>
      <c r="AC39" s="18">
        <f t="shared" si="1"/>
        <v>0.10003992574265332</v>
      </c>
      <c r="AD39" s="54"/>
      <c r="AE39" s="18">
        <f t="shared" si="2"/>
        <v>-61.63684378005785</v>
      </c>
      <c r="AF39" s="18">
        <f t="shared" si="3"/>
        <v>1.0002555431119178</v>
      </c>
    </row>
    <row r="40" spans="2:32" ht="12.75">
      <c r="B40" s="3" t="s">
        <v>100</v>
      </c>
      <c r="F40" s="3" t="s">
        <v>216</v>
      </c>
      <c r="H40" s="38">
        <v>35952</v>
      </c>
      <c r="J40" s="15">
        <v>8.812616666666667</v>
      </c>
      <c r="L40" s="15">
        <v>-70.95115</v>
      </c>
      <c r="N40" s="16">
        <v>4230.1</v>
      </c>
      <c r="P40" s="18">
        <v>-1.5586125000000024</v>
      </c>
      <c r="R40" s="18">
        <v>-38.46117374999999</v>
      </c>
      <c r="T40" s="3">
        <v>4200</v>
      </c>
      <c r="U40" s="3"/>
      <c r="V40" s="39">
        <v>-0.0016337623336467413</v>
      </c>
      <c r="W40" s="39">
        <v>9.388978580935871E-05</v>
      </c>
      <c r="X40" s="3"/>
      <c r="Y40" s="39">
        <v>-0.01307009866917393</v>
      </c>
      <c r="Z40" s="39">
        <v>0.0007511182864748697</v>
      </c>
      <c r="AA40" s="54"/>
      <c r="AB40" s="18">
        <f t="shared" si="0"/>
        <v>-1.5094362537572348</v>
      </c>
      <c r="AC40" s="18">
        <f t="shared" si="1"/>
        <v>0.10003992574265332</v>
      </c>
      <c r="AD40" s="54"/>
      <c r="AE40" s="18">
        <f t="shared" si="2"/>
        <v>-38.06776378005785</v>
      </c>
      <c r="AF40" s="18">
        <f t="shared" si="3"/>
        <v>1.0002555431119178</v>
      </c>
    </row>
    <row r="41" spans="2:32" ht="12.75">
      <c r="B41" s="3" t="s">
        <v>206</v>
      </c>
      <c r="F41" s="3" t="s">
        <v>216</v>
      </c>
      <c r="H41" s="38">
        <v>35951</v>
      </c>
      <c r="J41" s="15">
        <v>8.810616666666666</v>
      </c>
      <c r="L41" s="15">
        <v>-70.9496</v>
      </c>
      <c r="N41" s="16">
        <v>4206.3</v>
      </c>
      <c r="P41" s="18">
        <v>-11.645475000000001</v>
      </c>
      <c r="R41" s="18">
        <v>-87.24438374999998</v>
      </c>
      <c r="T41" s="3">
        <v>4200</v>
      </c>
      <c r="U41" s="3"/>
      <c r="V41" s="39">
        <v>-0.0016337623336467413</v>
      </c>
      <c r="W41" s="39">
        <v>9.388978580935871E-05</v>
      </c>
      <c r="X41" s="3"/>
      <c r="Y41" s="39">
        <v>-0.01307009866917393</v>
      </c>
      <c r="Z41" s="39">
        <v>0.0007511182864748697</v>
      </c>
      <c r="AA41" s="54"/>
      <c r="AB41" s="18">
        <f t="shared" si="0"/>
        <v>-11.635182297298027</v>
      </c>
      <c r="AC41" s="18">
        <f t="shared" si="1"/>
        <v>0.10000174937937183</v>
      </c>
      <c r="AD41" s="54"/>
      <c r="AE41" s="18">
        <f t="shared" si="2"/>
        <v>-87.16204212838419</v>
      </c>
      <c r="AF41" s="18">
        <f t="shared" si="3"/>
        <v>1.000011196063234</v>
      </c>
    </row>
    <row r="42" spans="2:32" ht="12.75">
      <c r="B42" s="3" t="s">
        <v>210</v>
      </c>
      <c r="F42" s="3" t="s">
        <v>216</v>
      </c>
      <c r="H42" s="38">
        <v>35951</v>
      </c>
      <c r="J42" s="15">
        <v>8.810916666666667</v>
      </c>
      <c r="L42" s="15">
        <v>-70.949</v>
      </c>
      <c r="N42" s="16">
        <v>4206.3</v>
      </c>
      <c r="P42" s="18">
        <v>-7.890750000000001</v>
      </c>
      <c r="R42" s="18">
        <v>-71.05310374999999</v>
      </c>
      <c r="T42" s="3">
        <v>4200</v>
      </c>
      <c r="U42" s="3"/>
      <c r="V42" s="39">
        <v>-0.0016337623336467413</v>
      </c>
      <c r="W42" s="39">
        <v>9.388978580935871E-05</v>
      </c>
      <c r="X42" s="3"/>
      <c r="Y42" s="39">
        <v>-0.01307009866917393</v>
      </c>
      <c r="Z42" s="39">
        <v>0.0007511182864748697</v>
      </c>
      <c r="AA42" s="54"/>
      <c r="AB42" s="18">
        <f t="shared" si="0"/>
        <v>-7.880457297298026</v>
      </c>
      <c r="AC42" s="18">
        <f t="shared" si="1"/>
        <v>0.10000174937937183</v>
      </c>
      <c r="AD42" s="54"/>
      <c r="AE42" s="18">
        <f t="shared" si="2"/>
        <v>-70.9707621283842</v>
      </c>
      <c r="AF42" s="18">
        <f t="shared" si="3"/>
        <v>1.000011196063234</v>
      </c>
    </row>
    <row r="43" spans="2:32" ht="12.75">
      <c r="B43" s="3" t="s">
        <v>182</v>
      </c>
      <c r="D43" s="3" t="s">
        <v>215</v>
      </c>
      <c r="F43" s="3" t="s">
        <v>216</v>
      </c>
      <c r="H43" s="38">
        <v>35951</v>
      </c>
      <c r="J43" s="15">
        <v>8.813666666666666</v>
      </c>
      <c r="L43" s="15">
        <v>-70.94876666666667</v>
      </c>
      <c r="N43" s="16">
        <v>4189.8</v>
      </c>
      <c r="P43" s="18">
        <v>-1.2339375000000103</v>
      </c>
      <c r="R43" s="18">
        <v>-34.14416375</v>
      </c>
      <c r="T43" s="3">
        <v>4200</v>
      </c>
      <c r="U43" s="3"/>
      <c r="V43" s="39">
        <v>-0.0016337623336467413</v>
      </c>
      <c r="W43" s="39">
        <v>9.388978580935871E-05</v>
      </c>
      <c r="X43" s="3"/>
      <c r="Y43" s="39">
        <v>-0.01307009866917393</v>
      </c>
      <c r="Z43" s="39">
        <v>0.0007511182864748697</v>
      </c>
      <c r="AA43" s="54"/>
      <c r="AB43" s="18">
        <f t="shared" si="0"/>
        <v>-1.250601875803207</v>
      </c>
      <c r="AC43" s="18">
        <f t="shared" si="1"/>
        <v>0.10000458560969655</v>
      </c>
      <c r="AD43" s="54"/>
      <c r="AE43" s="18">
        <f t="shared" si="2"/>
        <v>-34.277478756425566</v>
      </c>
      <c r="AF43" s="18">
        <f t="shared" si="3"/>
        <v>1.0000293481442912</v>
      </c>
    </row>
    <row r="44" spans="20:30" ht="12.75">
      <c r="T44" s="3"/>
      <c r="U44" s="3"/>
      <c r="X44" s="3"/>
      <c r="AA44" s="54"/>
      <c r="AD44" s="54"/>
    </row>
    <row r="45" spans="16:30" ht="12.75">
      <c r="P45"/>
      <c r="Q45"/>
      <c r="R45"/>
      <c r="T45" s="3"/>
      <c r="U45" s="3"/>
      <c r="X45" s="3"/>
      <c r="AA45" s="54"/>
      <c r="AD45" s="54"/>
    </row>
    <row r="46" spans="2:30" ht="12.75">
      <c r="B46" s="53" t="s">
        <v>104</v>
      </c>
      <c r="C46" s="17" t="s">
        <v>201</v>
      </c>
      <c r="D46" s="53"/>
      <c r="E46" s="53"/>
      <c r="F46" s="53"/>
      <c r="T46" s="3"/>
      <c r="U46" s="3"/>
      <c r="X46" s="3"/>
      <c r="AA46" s="54"/>
      <c r="AD46" s="54"/>
    </row>
    <row r="47" spans="2:32" ht="12.75">
      <c r="B47" s="3" t="s">
        <v>202</v>
      </c>
      <c r="F47" s="3" t="s">
        <v>216</v>
      </c>
      <c r="H47" s="38">
        <v>35954</v>
      </c>
      <c r="J47" s="15">
        <v>8.862866666666667</v>
      </c>
      <c r="L47" s="15">
        <v>-70.89741666666667</v>
      </c>
      <c r="N47" s="16">
        <v>4365</v>
      </c>
      <c r="P47" s="18">
        <v>-4.196962499999994</v>
      </c>
      <c r="R47" s="18">
        <v>-47.425450000000005</v>
      </c>
      <c r="T47" s="3">
        <v>4200</v>
      </c>
      <c r="U47" s="3"/>
      <c r="V47" s="39">
        <v>-0.0016337623336467413</v>
      </c>
      <c r="W47" s="39">
        <v>9.388978580935871E-05</v>
      </c>
      <c r="X47" s="3"/>
      <c r="Y47" s="39">
        <v>-0.01307009866917393</v>
      </c>
      <c r="Z47" s="39">
        <v>0.0007511182864748697</v>
      </c>
      <c r="AA47" s="54"/>
      <c r="AB47" s="18">
        <f aca="true" t="shared" si="4" ref="AB47:AB56">($T47-$N47)*V47+P47</f>
        <v>-3.927391714948282</v>
      </c>
      <c r="AC47" s="18">
        <f aca="true" t="shared" si="5" ref="AC47:AC56">SQRT((($T47-$N47)*W47)^2+0.1^2)</f>
        <v>0.10119286694928001</v>
      </c>
      <c r="AD47" s="54"/>
      <c r="AE47" s="18">
        <f aca="true" t="shared" si="6" ref="AE47:AE56">($T47-$N47)*Y47+R47</f>
        <v>-45.268883719586306</v>
      </c>
      <c r="AF47" s="18">
        <f aca="true" t="shared" si="7" ref="AF47:AF56">SQRT((($T47-$N47)*Z47)^2+1^2)</f>
        <v>1.0076506163202303</v>
      </c>
    </row>
    <row r="48" spans="2:32" ht="12.75">
      <c r="B48" s="3" t="s">
        <v>202</v>
      </c>
      <c r="F48" s="3" t="s">
        <v>216</v>
      </c>
      <c r="H48" s="38">
        <v>35969</v>
      </c>
      <c r="J48" s="15">
        <v>8.863383333333333</v>
      </c>
      <c r="L48" s="15">
        <v>-70.89871666666667</v>
      </c>
      <c r="N48" s="16">
        <v>4365</v>
      </c>
      <c r="P48" s="18">
        <v>-5.740387500000001</v>
      </c>
      <c r="R48" s="18">
        <v>-57.27581000000001</v>
      </c>
      <c r="T48" s="3">
        <v>4200</v>
      </c>
      <c r="U48" s="3"/>
      <c r="V48" s="39">
        <v>-0.0016337623336467413</v>
      </c>
      <c r="W48" s="39">
        <v>9.388978580935871E-05</v>
      </c>
      <c r="X48" s="3"/>
      <c r="Y48" s="39">
        <v>-0.01307009866917393</v>
      </c>
      <c r="Z48" s="39">
        <v>0.0007511182864748697</v>
      </c>
      <c r="AA48" s="54"/>
      <c r="AB48" s="18">
        <f t="shared" si="4"/>
        <v>-5.470816714948288</v>
      </c>
      <c r="AC48" s="18">
        <f t="shared" si="5"/>
        <v>0.10119286694928001</v>
      </c>
      <c r="AD48" s="54"/>
      <c r="AE48" s="18">
        <f t="shared" si="6"/>
        <v>-55.11924371958631</v>
      </c>
      <c r="AF48" s="18">
        <f t="shared" si="7"/>
        <v>1.0076506163202303</v>
      </c>
    </row>
    <row r="49" spans="2:32" ht="12.75">
      <c r="B49" s="3" t="s">
        <v>212</v>
      </c>
      <c r="F49" s="3" t="s">
        <v>216</v>
      </c>
      <c r="H49" s="38">
        <v>35091</v>
      </c>
      <c r="J49" s="15">
        <v>8.85275</v>
      </c>
      <c r="L49" s="15">
        <v>-70.87415</v>
      </c>
      <c r="N49" s="16">
        <v>4216.7</v>
      </c>
      <c r="P49" s="18">
        <v>-9.3</v>
      </c>
      <c r="R49" s="18">
        <v>-74</v>
      </c>
      <c r="T49" s="3">
        <v>4200</v>
      </c>
      <c r="U49" s="3"/>
      <c r="V49" s="39">
        <v>-0.0016337623336467413</v>
      </c>
      <c r="W49" s="39">
        <v>9.388978580935871E-05</v>
      </c>
      <c r="X49" s="3"/>
      <c r="Y49" s="39">
        <v>-0.01307009866917393</v>
      </c>
      <c r="Z49" s="39">
        <v>0.0007511182864748697</v>
      </c>
      <c r="AA49" s="54"/>
      <c r="AB49" s="18">
        <f t="shared" si="4"/>
        <v>-9.2727161690281</v>
      </c>
      <c r="AC49" s="18">
        <f t="shared" si="5"/>
        <v>0.1000122917283282</v>
      </c>
      <c r="AD49" s="54"/>
      <c r="AE49" s="18">
        <f t="shared" si="6"/>
        <v>-73.7817293522248</v>
      </c>
      <c r="AF49" s="18">
        <f t="shared" si="7"/>
        <v>1.0000786688016812</v>
      </c>
    </row>
    <row r="50" spans="2:32" ht="12.75">
      <c r="B50" s="3" t="s">
        <v>212</v>
      </c>
      <c r="F50" s="3" t="s">
        <v>216</v>
      </c>
      <c r="H50" s="38">
        <v>35953</v>
      </c>
      <c r="J50" s="15">
        <v>8.85275</v>
      </c>
      <c r="L50" s="15">
        <v>-70.87415</v>
      </c>
      <c r="N50" s="16">
        <v>4216.7</v>
      </c>
      <c r="P50" s="18">
        <v>-5.935875000000003</v>
      </c>
      <c r="R50" s="18">
        <v>-57.450284999999994</v>
      </c>
      <c r="T50" s="3">
        <v>4200</v>
      </c>
      <c r="U50" s="3"/>
      <c r="V50" s="39">
        <v>-0.0016337623336467413</v>
      </c>
      <c r="W50" s="39">
        <v>9.388978580935871E-05</v>
      </c>
      <c r="X50" s="3"/>
      <c r="Y50" s="39">
        <v>-0.01307009866917393</v>
      </c>
      <c r="Z50" s="39">
        <v>0.0007511182864748697</v>
      </c>
      <c r="AA50" s="54"/>
      <c r="AB50" s="18">
        <f t="shared" si="4"/>
        <v>-5.908591169028103</v>
      </c>
      <c r="AC50" s="18">
        <f t="shared" si="5"/>
        <v>0.1000122917283282</v>
      </c>
      <c r="AD50" s="54"/>
      <c r="AE50" s="18">
        <f t="shared" si="6"/>
        <v>-57.232014352224795</v>
      </c>
      <c r="AF50" s="18">
        <f t="shared" si="7"/>
        <v>1.0000786688016812</v>
      </c>
    </row>
    <row r="51" spans="2:32" ht="12.75">
      <c r="B51" s="3" t="s">
        <v>66</v>
      </c>
      <c r="D51" s="3" t="s">
        <v>215</v>
      </c>
      <c r="F51" s="3" t="s">
        <v>216</v>
      </c>
      <c r="H51" s="38">
        <v>35091</v>
      </c>
      <c r="J51" s="15">
        <v>8.855616666666666</v>
      </c>
      <c r="L51" s="15">
        <v>-70.87353333333333</v>
      </c>
      <c r="N51" s="16">
        <v>4191.7</v>
      </c>
      <c r="P51" s="18">
        <v>-2.9</v>
      </c>
      <c r="R51" s="18">
        <v>-44</v>
      </c>
      <c r="T51" s="3">
        <v>4200</v>
      </c>
      <c r="U51" s="3"/>
      <c r="V51" s="39">
        <v>-0.0016337623336467413</v>
      </c>
      <c r="W51" s="39">
        <v>9.388978580935871E-05</v>
      </c>
      <c r="X51" s="3"/>
      <c r="Y51" s="39">
        <v>-0.01307009866917393</v>
      </c>
      <c r="Z51" s="39">
        <v>0.0007511182864748697</v>
      </c>
      <c r="AA51" s="54"/>
      <c r="AB51" s="18">
        <f t="shared" si="4"/>
        <v>-2.9135602273692682</v>
      </c>
      <c r="AC51" s="18">
        <f t="shared" si="5"/>
        <v>0.10000303638118979</v>
      </c>
      <c r="AD51" s="54"/>
      <c r="AE51" s="18">
        <f t="shared" si="6"/>
        <v>-44.10848181895415</v>
      </c>
      <c r="AF51" s="18">
        <f t="shared" si="7"/>
        <v>1.0000194329458225</v>
      </c>
    </row>
    <row r="52" spans="2:32" ht="12.75">
      <c r="B52" s="3" t="s">
        <v>66</v>
      </c>
      <c r="D52" s="3" t="s">
        <v>215</v>
      </c>
      <c r="F52" s="3" t="s">
        <v>216</v>
      </c>
      <c r="H52" s="38">
        <v>35953</v>
      </c>
      <c r="J52" s="15">
        <v>8.855616666666666</v>
      </c>
      <c r="L52" s="15">
        <v>-70.87353333333333</v>
      </c>
      <c r="N52" s="16">
        <v>4191.7</v>
      </c>
      <c r="P52" s="18">
        <v>-0.8298000000000059</v>
      </c>
      <c r="R52" s="18">
        <v>-30.860294999999997</v>
      </c>
      <c r="T52" s="3">
        <v>4200</v>
      </c>
      <c r="U52" s="3"/>
      <c r="V52" s="39">
        <v>-0.0016337623336467413</v>
      </c>
      <c r="W52" s="39">
        <v>9.388978580935871E-05</v>
      </c>
      <c r="X52" s="3"/>
      <c r="Y52" s="39">
        <v>-0.01307009866917393</v>
      </c>
      <c r="Z52" s="39">
        <v>0.0007511182864748697</v>
      </c>
      <c r="AA52" s="54"/>
      <c r="AB52" s="18">
        <f t="shared" si="4"/>
        <v>-0.8433602273692741</v>
      </c>
      <c r="AC52" s="18">
        <f t="shared" si="5"/>
        <v>0.10000303638118979</v>
      </c>
      <c r="AD52" s="54"/>
      <c r="AE52" s="18">
        <f t="shared" si="6"/>
        <v>-30.968776818954144</v>
      </c>
      <c r="AF52" s="18">
        <f t="shared" si="7"/>
        <v>1.0000194329458225</v>
      </c>
    </row>
    <row r="53" spans="2:32" ht="12.75">
      <c r="B53" s="3" t="s">
        <v>47</v>
      </c>
      <c r="D53" s="3" t="s">
        <v>215</v>
      </c>
      <c r="F53" s="3" t="s">
        <v>216</v>
      </c>
      <c r="H53" s="38">
        <v>35091</v>
      </c>
      <c r="J53" s="15">
        <v>8.858133333333333</v>
      </c>
      <c r="L53" s="15">
        <v>-70.87366666666667</v>
      </c>
      <c r="N53" s="16">
        <v>4169.8</v>
      </c>
      <c r="P53" s="18">
        <v>-3.9</v>
      </c>
      <c r="R53" s="18">
        <v>-49</v>
      </c>
      <c r="T53" s="3">
        <v>4200</v>
      </c>
      <c r="U53" s="3"/>
      <c r="V53" s="39">
        <v>-0.0016337623336467413</v>
      </c>
      <c r="W53" s="39">
        <v>9.388978580935871E-05</v>
      </c>
      <c r="X53" s="3"/>
      <c r="Y53" s="39">
        <v>-0.01307009866917393</v>
      </c>
      <c r="Z53" s="39">
        <v>0.0007511182864748697</v>
      </c>
      <c r="AA53" s="54"/>
      <c r="AB53" s="18">
        <f t="shared" si="4"/>
        <v>-3.9493396224761312</v>
      </c>
      <c r="AC53" s="18">
        <f t="shared" si="5"/>
        <v>0.100040191417278</v>
      </c>
      <c r="AD53" s="54"/>
      <c r="AE53" s="18">
        <f t="shared" si="6"/>
        <v>-49.39471697980905</v>
      </c>
      <c r="AF53" s="18">
        <f t="shared" si="7"/>
        <v>1.0002572436746258</v>
      </c>
    </row>
    <row r="54" spans="1:32" ht="12.75">
      <c r="A54" s="16"/>
      <c r="B54" s="3" t="s">
        <v>47</v>
      </c>
      <c r="D54" s="3" t="s">
        <v>215</v>
      </c>
      <c r="F54" s="3" t="s">
        <v>216</v>
      </c>
      <c r="H54" s="38">
        <v>35953</v>
      </c>
      <c r="J54" s="15">
        <v>8.858133333333333</v>
      </c>
      <c r="L54" s="15">
        <v>-70.87366666666667</v>
      </c>
      <c r="N54" s="16">
        <v>4169.8</v>
      </c>
      <c r="P54" s="18">
        <v>-0.7907999999999973</v>
      </c>
      <c r="R54" s="18">
        <v>-30.760594999999995</v>
      </c>
      <c r="T54" s="3">
        <v>4200</v>
      </c>
      <c r="U54" s="3"/>
      <c r="V54" s="39">
        <v>-0.0016337623336467413</v>
      </c>
      <c r="W54" s="39">
        <v>9.388978580935871E-05</v>
      </c>
      <c r="X54" s="3"/>
      <c r="Y54" s="39">
        <v>-0.01307009866917393</v>
      </c>
      <c r="Z54" s="39">
        <v>0.0007511182864748697</v>
      </c>
      <c r="AA54" s="54"/>
      <c r="AB54" s="18">
        <f t="shared" si="4"/>
        <v>-0.8401396224761286</v>
      </c>
      <c r="AC54" s="18">
        <f t="shared" si="5"/>
        <v>0.100040191417278</v>
      </c>
      <c r="AD54" s="54"/>
      <c r="AE54" s="18">
        <f t="shared" si="6"/>
        <v>-31.155311979809046</v>
      </c>
      <c r="AF54" s="18">
        <f t="shared" si="7"/>
        <v>1.0002572436746258</v>
      </c>
    </row>
    <row r="55" spans="2:32" ht="12.75">
      <c r="B55" s="3" t="s">
        <v>198</v>
      </c>
      <c r="F55" s="3" t="s">
        <v>216</v>
      </c>
      <c r="H55" s="38">
        <v>35954</v>
      </c>
      <c r="J55" s="15">
        <v>8.860933333333334</v>
      </c>
      <c r="L55" s="15">
        <v>-70.90468333333334</v>
      </c>
      <c r="N55" s="16">
        <v>4403.9</v>
      </c>
      <c r="P55" s="18">
        <v>-2.145562499999997</v>
      </c>
      <c r="R55" s="18">
        <v>-37.75455</v>
      </c>
      <c r="T55" s="3">
        <v>4200</v>
      </c>
      <c r="U55" s="3"/>
      <c r="V55" s="39">
        <v>-0.0016337623336467413</v>
      </c>
      <c r="W55" s="39">
        <v>9.388978580935871E-05</v>
      </c>
      <c r="X55" s="3"/>
      <c r="Y55" s="39">
        <v>-0.01307009866917393</v>
      </c>
      <c r="Z55" s="39">
        <v>0.0007511182864748697</v>
      </c>
      <c r="AA55" s="54"/>
      <c r="AB55" s="18">
        <f t="shared" si="4"/>
        <v>-1.812438360169427</v>
      </c>
      <c r="AC55" s="18">
        <f t="shared" si="5"/>
        <v>0.10181599879731243</v>
      </c>
      <c r="AD55" s="54"/>
      <c r="AE55" s="18">
        <f t="shared" si="6"/>
        <v>-35.08955688135544</v>
      </c>
      <c r="AF55" s="18">
        <f t="shared" si="7"/>
        <v>1.0116599463802236</v>
      </c>
    </row>
    <row r="56" spans="2:32" ht="12.75">
      <c r="B56" s="3" t="s">
        <v>167</v>
      </c>
      <c r="F56" s="3" t="s">
        <v>216</v>
      </c>
      <c r="H56" s="38">
        <v>35954</v>
      </c>
      <c r="J56" s="15">
        <v>8.8613</v>
      </c>
      <c r="L56" s="15">
        <v>-70.90825</v>
      </c>
      <c r="N56" s="16">
        <v>4391.9</v>
      </c>
      <c r="P56" s="18">
        <v>-11.449987500000002</v>
      </c>
      <c r="R56" s="18">
        <v>-86.3583</v>
      </c>
      <c r="T56" s="3">
        <v>4200</v>
      </c>
      <c r="U56" s="3"/>
      <c r="V56" s="39">
        <v>-0.0016337623336467413</v>
      </c>
      <c r="W56" s="39">
        <v>9.388978580935871E-05</v>
      </c>
      <c r="X56" s="3"/>
      <c r="Y56" s="39">
        <v>-0.01307009866917393</v>
      </c>
      <c r="Z56" s="39">
        <v>0.0007511182864748697</v>
      </c>
      <c r="AA56" s="54"/>
      <c r="AB56" s="18">
        <f t="shared" si="4"/>
        <v>-11.136468508173193</v>
      </c>
      <c r="AC56" s="18">
        <f t="shared" si="5"/>
        <v>0.10161017911993007</v>
      </c>
      <c r="AD56" s="54"/>
      <c r="AE56" s="18">
        <f t="shared" si="6"/>
        <v>-83.85014806538553</v>
      </c>
      <c r="AF56" s="18">
        <f t="shared" si="7"/>
        <v>1.0103347089208572</v>
      </c>
    </row>
    <row r="57" spans="16:30" ht="12.75">
      <c r="P57"/>
      <c r="Q57"/>
      <c r="R57"/>
      <c r="T57" s="3"/>
      <c r="U57" s="3"/>
      <c r="X57" s="3"/>
      <c r="AA57" s="54"/>
      <c r="AD57" s="54"/>
    </row>
    <row r="58" spans="16:30" ht="12.75">
      <c r="P58"/>
      <c r="Q58"/>
      <c r="R58"/>
      <c r="T58" s="3"/>
      <c r="U58" s="3"/>
      <c r="X58" s="3"/>
      <c r="AA58" s="54"/>
      <c r="AD58" s="54"/>
    </row>
    <row r="59" spans="2:30" ht="12.75">
      <c r="B59" s="53" t="s">
        <v>103</v>
      </c>
      <c r="C59" s="17" t="s">
        <v>110</v>
      </c>
      <c r="D59" s="53"/>
      <c r="E59" s="53"/>
      <c r="F59" s="53"/>
      <c r="T59" s="3"/>
      <c r="U59" s="3"/>
      <c r="X59" s="3"/>
      <c r="AA59" s="54"/>
      <c r="AD59" s="54"/>
    </row>
    <row r="60" spans="2:32" ht="12.75">
      <c r="B60" s="3" t="s">
        <v>65</v>
      </c>
      <c r="D60" s="3" t="s">
        <v>215</v>
      </c>
      <c r="E60"/>
      <c r="F60" s="3" t="s">
        <v>216</v>
      </c>
      <c r="H60" s="59">
        <v>34716</v>
      </c>
      <c r="J60" s="15">
        <v>8.796583333333333</v>
      </c>
      <c r="L60" s="15">
        <v>-70.82835</v>
      </c>
      <c r="N60" s="16">
        <v>3570.2</v>
      </c>
      <c r="P60" s="18">
        <v>-10.7</v>
      </c>
      <c r="R60" s="18">
        <v>-75.5</v>
      </c>
      <c r="T60" s="3">
        <v>3500</v>
      </c>
      <c r="U60" s="3"/>
      <c r="V60" s="39">
        <v>-0.0016337623336467413</v>
      </c>
      <c r="W60" s="39">
        <v>9.388978580935871E-05</v>
      </c>
      <c r="X60" s="3"/>
      <c r="Y60" s="39">
        <v>-0.01307009866917393</v>
      </c>
      <c r="Z60" s="39">
        <v>0.0007511182864748697</v>
      </c>
      <c r="AA60" s="54"/>
      <c r="AB60" s="18">
        <f aca="true" t="shared" si="8" ref="AB60:AB71">($T60-$N60)*V60+P60</f>
        <v>-10.585309884177999</v>
      </c>
      <c r="AC60" s="18">
        <f aca="true" t="shared" si="9" ref="AC60:AC71">SQRT((($T60-$N60)*W60)^2+0.1^2)</f>
        <v>0.10021697516385636</v>
      </c>
      <c r="AD60" s="54"/>
      <c r="AE60" s="18">
        <f aca="true" t="shared" si="10" ref="AE60:AE71">($T60-$N60)*Y60+R60</f>
        <v>-74.582479073424</v>
      </c>
      <c r="AF60" s="18">
        <f aca="true" t="shared" si="11" ref="AF60:AF71">SQRT((($T60-$N60)*Z60)^2+1^2)</f>
        <v>1.0013891826375758</v>
      </c>
    </row>
    <row r="61" spans="2:32" ht="12.75">
      <c r="B61" s="3" t="s">
        <v>65</v>
      </c>
      <c r="D61" s="3" t="s">
        <v>215</v>
      </c>
      <c r="E61"/>
      <c r="F61" s="3" t="s">
        <v>216</v>
      </c>
      <c r="H61" s="59">
        <v>35090</v>
      </c>
      <c r="J61" s="15">
        <v>8.796583333333333</v>
      </c>
      <c r="L61" s="15">
        <v>-70.82835</v>
      </c>
      <c r="N61" s="16">
        <v>3570.2</v>
      </c>
      <c r="P61" s="18">
        <v>-10.4</v>
      </c>
      <c r="R61" s="18">
        <v>-75</v>
      </c>
      <c r="T61" s="3">
        <v>3500</v>
      </c>
      <c r="U61" s="3"/>
      <c r="V61" s="39">
        <v>-0.0016337623336467413</v>
      </c>
      <c r="W61" s="39">
        <v>9.388978580935871E-05</v>
      </c>
      <c r="X61" s="3"/>
      <c r="Y61" s="39">
        <v>-0.01307009866917393</v>
      </c>
      <c r="Z61" s="39">
        <v>0.0007511182864748697</v>
      </c>
      <c r="AA61" s="54"/>
      <c r="AB61" s="18">
        <f t="shared" si="8"/>
        <v>-10.285309884178</v>
      </c>
      <c r="AC61" s="18">
        <f t="shared" si="9"/>
        <v>0.10021697516385636</v>
      </c>
      <c r="AD61" s="54"/>
      <c r="AE61" s="18">
        <f t="shared" si="10"/>
        <v>-74.082479073424</v>
      </c>
      <c r="AF61" s="18">
        <f t="shared" si="11"/>
        <v>1.0013891826375758</v>
      </c>
    </row>
    <row r="62" spans="2:32" ht="12.75">
      <c r="B62" s="3" t="s">
        <v>65</v>
      </c>
      <c r="D62" s="3" t="s">
        <v>215</v>
      </c>
      <c r="E62"/>
      <c r="F62" s="3" t="s">
        <v>216</v>
      </c>
      <c r="H62" s="59">
        <v>34406</v>
      </c>
      <c r="J62" s="15">
        <v>8.796583333333333</v>
      </c>
      <c r="L62" s="15">
        <v>-70.82835</v>
      </c>
      <c r="N62" s="16">
        <v>3570.2</v>
      </c>
      <c r="P62" s="18">
        <v>-9.41</v>
      </c>
      <c r="R62" s="18">
        <v>-66.13</v>
      </c>
      <c r="T62" s="3">
        <v>3500</v>
      </c>
      <c r="U62" s="3"/>
      <c r="V62" s="39">
        <v>-0.0016337623336467413</v>
      </c>
      <c r="W62" s="39">
        <v>9.388978580935871E-05</v>
      </c>
      <c r="X62" s="3"/>
      <c r="Y62" s="39">
        <v>-0.01307009866917393</v>
      </c>
      <c r="Z62" s="39">
        <v>0.0007511182864748697</v>
      </c>
      <c r="AA62" s="54"/>
      <c r="AB62" s="18">
        <f t="shared" si="8"/>
        <v>-9.295309884178</v>
      </c>
      <c r="AC62" s="18">
        <f t="shared" si="9"/>
        <v>0.10021697516385636</v>
      </c>
      <c r="AD62" s="54"/>
      <c r="AE62" s="18">
        <f t="shared" si="10"/>
        <v>-65.21247907342399</v>
      </c>
      <c r="AF62" s="18">
        <f t="shared" si="11"/>
        <v>1.0013891826375758</v>
      </c>
    </row>
    <row r="63" spans="2:32" ht="12.75">
      <c r="B63" s="3" t="s">
        <v>65</v>
      </c>
      <c r="D63" s="3" t="s">
        <v>215</v>
      </c>
      <c r="E63"/>
      <c r="F63" s="3" t="s">
        <v>216</v>
      </c>
      <c r="H63" s="59">
        <v>35963</v>
      </c>
      <c r="J63" s="15">
        <v>8.796583333333333</v>
      </c>
      <c r="L63" s="15">
        <v>-70.82835</v>
      </c>
      <c r="N63" s="16">
        <v>3570.2</v>
      </c>
      <c r="P63" s="18">
        <v>-9.648187499999999</v>
      </c>
      <c r="R63" s="18">
        <v>-68.09326</v>
      </c>
      <c r="T63" s="3">
        <v>3500</v>
      </c>
      <c r="U63" s="3"/>
      <c r="V63" s="39">
        <v>-0.0016337623336467413</v>
      </c>
      <c r="W63" s="39">
        <v>9.388978580935871E-05</v>
      </c>
      <c r="X63" s="3"/>
      <c r="Y63" s="39">
        <v>-0.01307009866917393</v>
      </c>
      <c r="Z63" s="39">
        <v>0.0007511182864748697</v>
      </c>
      <c r="AA63" s="54"/>
      <c r="AB63" s="18">
        <f t="shared" si="8"/>
        <v>-9.533497384177998</v>
      </c>
      <c r="AC63" s="18">
        <f t="shared" si="9"/>
        <v>0.10021697516385636</v>
      </c>
      <c r="AD63" s="54"/>
      <c r="AE63" s="18">
        <f t="shared" si="10"/>
        <v>-67.175739073424</v>
      </c>
      <c r="AF63" s="18">
        <f t="shared" si="11"/>
        <v>1.0013891826375758</v>
      </c>
    </row>
    <row r="64" spans="2:32" ht="12.75">
      <c r="B64" s="3" t="s">
        <v>65</v>
      </c>
      <c r="D64" s="3" t="s">
        <v>215</v>
      </c>
      <c r="E64"/>
      <c r="F64" s="3" t="s">
        <v>216</v>
      </c>
      <c r="H64" s="59">
        <v>37627</v>
      </c>
      <c r="J64" s="15">
        <v>8.796544</v>
      </c>
      <c r="L64" s="15">
        <v>-70.82885</v>
      </c>
      <c r="N64" s="16">
        <v>3570.2</v>
      </c>
      <c r="P64" s="18">
        <v>-10.06548</v>
      </c>
      <c r="R64" s="18">
        <v>-73.37543250000002</v>
      </c>
      <c r="T64" s="3">
        <v>3500</v>
      </c>
      <c r="U64" s="3"/>
      <c r="V64" s="39">
        <v>-0.0016337623336467413</v>
      </c>
      <c r="W64" s="39">
        <v>9.388978580935871E-05</v>
      </c>
      <c r="X64" s="3"/>
      <c r="Y64" s="39">
        <v>-0.01307009866917393</v>
      </c>
      <c r="Z64" s="39">
        <v>0.0007511182864748697</v>
      </c>
      <c r="AA64" s="54"/>
      <c r="AB64" s="18">
        <f t="shared" si="8"/>
        <v>-9.950789884178</v>
      </c>
      <c r="AC64" s="18">
        <f t="shared" si="9"/>
        <v>0.10021697516385636</v>
      </c>
      <c r="AD64" s="54"/>
      <c r="AE64" s="18">
        <f t="shared" si="10"/>
        <v>-72.45791157342401</v>
      </c>
      <c r="AF64" s="18">
        <f t="shared" si="11"/>
        <v>1.0013891826375758</v>
      </c>
    </row>
    <row r="65" spans="2:32" ht="12.75">
      <c r="B65" s="3" t="s">
        <v>207</v>
      </c>
      <c r="D65" s="3" t="s">
        <v>215</v>
      </c>
      <c r="E65"/>
      <c r="F65" s="3" t="s">
        <v>216</v>
      </c>
      <c r="H65" s="59">
        <v>34406</v>
      </c>
      <c r="J65" s="15">
        <v>8.78625</v>
      </c>
      <c r="L65" s="15">
        <v>-70.80501666666666</v>
      </c>
      <c r="N65" s="16">
        <v>3459.9</v>
      </c>
      <c r="P65" s="18">
        <v>-10.6</v>
      </c>
      <c r="R65" s="18">
        <v>-71.62</v>
      </c>
      <c r="T65" s="3">
        <v>3500</v>
      </c>
      <c r="U65" s="3"/>
      <c r="V65" s="39">
        <v>-0.0016337623336467413</v>
      </c>
      <c r="W65" s="39">
        <v>9.388978580935871E-05</v>
      </c>
      <c r="X65" s="3"/>
      <c r="Y65" s="39">
        <v>-0.01307009866917393</v>
      </c>
      <c r="Z65" s="39">
        <v>0.0007511182864748697</v>
      </c>
      <c r="AA65" s="54"/>
      <c r="AB65" s="18">
        <f t="shared" si="8"/>
        <v>-10.665513869579234</v>
      </c>
      <c r="AC65" s="18">
        <f t="shared" si="9"/>
        <v>0.10007085028865738</v>
      </c>
      <c r="AD65" s="54"/>
      <c r="AE65" s="18">
        <f t="shared" si="10"/>
        <v>-72.14411095663388</v>
      </c>
      <c r="AF65" s="18">
        <f t="shared" si="11"/>
        <v>1.0004534996488703</v>
      </c>
    </row>
    <row r="66" spans="2:32" ht="12.75">
      <c r="B66" s="3" t="s">
        <v>207</v>
      </c>
      <c r="D66" s="3" t="s">
        <v>215</v>
      </c>
      <c r="E66"/>
      <c r="F66" s="3" t="s">
        <v>216</v>
      </c>
      <c r="H66" s="59">
        <v>34406</v>
      </c>
      <c r="J66" s="15">
        <v>8.78625</v>
      </c>
      <c r="L66" s="15">
        <v>-70.80501666666666</v>
      </c>
      <c r="N66" s="16">
        <v>3459.9</v>
      </c>
      <c r="P66" s="18">
        <v>-10.59</v>
      </c>
      <c r="R66" s="18">
        <v>-71.06</v>
      </c>
      <c r="T66" s="3">
        <v>3500</v>
      </c>
      <c r="U66" s="3"/>
      <c r="V66" s="39">
        <v>-0.0016337623336467413</v>
      </c>
      <c r="W66" s="39">
        <v>9.388978580935871E-05</v>
      </c>
      <c r="X66" s="3"/>
      <c r="Y66" s="39">
        <v>-0.01307009866917393</v>
      </c>
      <c r="Z66" s="39">
        <v>0.0007511182864748697</v>
      </c>
      <c r="AA66" s="54"/>
      <c r="AB66" s="18">
        <f t="shared" si="8"/>
        <v>-10.655513869579234</v>
      </c>
      <c r="AC66" s="18">
        <f t="shared" si="9"/>
        <v>0.10007085028865738</v>
      </c>
      <c r="AD66" s="54"/>
      <c r="AE66" s="18">
        <f t="shared" si="10"/>
        <v>-71.58411095663388</v>
      </c>
      <c r="AF66" s="18">
        <f t="shared" si="11"/>
        <v>1.0004534996488703</v>
      </c>
    </row>
    <row r="67" spans="2:32" ht="12.75">
      <c r="B67" s="3" t="s">
        <v>207</v>
      </c>
      <c r="D67" s="3" t="s">
        <v>215</v>
      </c>
      <c r="E67"/>
      <c r="F67" s="3" t="s">
        <v>216</v>
      </c>
      <c r="H67" s="38">
        <v>35962</v>
      </c>
      <c r="J67" s="15">
        <v>8.78625</v>
      </c>
      <c r="L67" s="15">
        <v>-70.80501666666666</v>
      </c>
      <c r="N67" s="16">
        <v>3459.9</v>
      </c>
      <c r="P67" s="18">
        <v>-11.3398125</v>
      </c>
      <c r="R67" s="18">
        <v>-78.60164</v>
      </c>
      <c r="T67" s="3">
        <v>3500</v>
      </c>
      <c r="U67" s="3"/>
      <c r="V67" s="39">
        <v>-0.0016337623336467413</v>
      </c>
      <c r="W67" s="39">
        <v>9.388978580935871E-05</v>
      </c>
      <c r="X67" s="3"/>
      <c r="Y67" s="39">
        <v>-0.01307009866917393</v>
      </c>
      <c r="Z67" s="39">
        <v>0.0007511182864748697</v>
      </c>
      <c r="AA67" s="54"/>
      <c r="AB67" s="18">
        <f t="shared" si="8"/>
        <v>-11.405326369579235</v>
      </c>
      <c r="AC67" s="18">
        <f t="shared" si="9"/>
        <v>0.10007085028865738</v>
      </c>
      <c r="AD67" s="54"/>
      <c r="AE67" s="18">
        <f t="shared" si="10"/>
        <v>-79.12575095663388</v>
      </c>
      <c r="AF67" s="18">
        <f t="shared" si="11"/>
        <v>1.0004534996488703</v>
      </c>
    </row>
    <row r="68" spans="2:32" ht="12.75">
      <c r="B68" s="3" t="s">
        <v>67</v>
      </c>
      <c r="D68" s="3" t="s">
        <v>215</v>
      </c>
      <c r="E68"/>
      <c r="F68" s="3" t="s">
        <v>216</v>
      </c>
      <c r="H68" s="38">
        <v>35947</v>
      </c>
      <c r="J68" s="15">
        <v>8.813033333333333</v>
      </c>
      <c r="L68" s="15">
        <v>-70.79995</v>
      </c>
      <c r="N68" s="16">
        <v>3210.9</v>
      </c>
      <c r="P68" s="18">
        <v>-10.826475000000002</v>
      </c>
      <c r="R68" s="18">
        <v>-74.47904499999999</v>
      </c>
      <c r="T68" s="3">
        <v>3500</v>
      </c>
      <c r="U68" s="3"/>
      <c r="V68" s="39">
        <v>-0.0016337623336467413</v>
      </c>
      <c r="W68" s="39">
        <v>9.388978580935871E-05</v>
      </c>
      <c r="X68" s="3"/>
      <c r="Y68" s="39">
        <v>-0.01307009866917393</v>
      </c>
      <c r="Z68" s="39">
        <v>0.0007511182864748697</v>
      </c>
      <c r="AA68" s="54"/>
      <c r="AB68" s="18">
        <f t="shared" si="8"/>
        <v>-11.298795690657276</v>
      </c>
      <c r="AC68" s="18">
        <f t="shared" si="9"/>
        <v>0.10361839414446083</v>
      </c>
      <c r="AD68" s="54"/>
      <c r="AE68" s="18">
        <f t="shared" si="10"/>
        <v>-78.25761052525817</v>
      </c>
      <c r="AF68" s="18">
        <f t="shared" si="11"/>
        <v>1.023305126892716</v>
      </c>
    </row>
    <row r="69" spans="2:32" ht="12.75">
      <c r="B69" s="3" t="s">
        <v>67</v>
      </c>
      <c r="D69" s="3" t="s">
        <v>215</v>
      </c>
      <c r="E69"/>
      <c r="F69" s="3" t="s">
        <v>216</v>
      </c>
      <c r="H69" s="38">
        <v>37627</v>
      </c>
      <c r="J69" s="15">
        <v>8.812371</v>
      </c>
      <c r="L69" s="15">
        <v>-70.800015</v>
      </c>
      <c r="N69" s="16">
        <v>3210.9</v>
      </c>
      <c r="P69" s="18">
        <v>-10.67464</v>
      </c>
      <c r="R69" s="18">
        <v>-75.9372725</v>
      </c>
      <c r="T69" s="3">
        <v>3500</v>
      </c>
      <c r="U69" s="3"/>
      <c r="V69" s="39">
        <v>-0.0016337623336467413</v>
      </c>
      <c r="W69" s="39">
        <v>9.388978580935871E-05</v>
      </c>
      <c r="X69" s="3"/>
      <c r="Y69" s="39">
        <v>-0.01307009866917393</v>
      </c>
      <c r="Z69" s="39">
        <v>0.0007511182864748697</v>
      </c>
      <c r="AA69" s="54"/>
      <c r="AB69" s="18">
        <f t="shared" si="8"/>
        <v>-11.146960690657274</v>
      </c>
      <c r="AC69" s="18">
        <f t="shared" si="9"/>
        <v>0.10361839414446083</v>
      </c>
      <c r="AD69" s="54"/>
      <c r="AE69" s="18">
        <f t="shared" si="10"/>
        <v>-79.7158380252582</v>
      </c>
      <c r="AF69" s="18">
        <f t="shared" si="11"/>
        <v>1.023305126892716</v>
      </c>
    </row>
    <row r="70" spans="2:32" ht="12.75">
      <c r="B70" s="3" t="s">
        <v>128</v>
      </c>
      <c r="F70" s="3" t="s">
        <v>216</v>
      </c>
      <c r="H70" s="38">
        <v>37627</v>
      </c>
      <c r="J70" s="15">
        <v>8.77742</v>
      </c>
      <c r="L70" s="15">
        <v>-70.80184</v>
      </c>
      <c r="N70" s="16">
        <v>3725</v>
      </c>
      <c r="P70" s="18">
        <v>-11.310959999999998</v>
      </c>
      <c r="R70" s="18">
        <v>-79.43914249999999</v>
      </c>
      <c r="T70" s="3">
        <v>3500</v>
      </c>
      <c r="U70" s="3"/>
      <c r="V70" s="39">
        <v>-0.0016337623336467413</v>
      </c>
      <c r="W70" s="39">
        <v>9.388978580935871E-05</v>
      </c>
      <c r="X70" s="3"/>
      <c r="Y70" s="39">
        <v>-0.01307009866917393</v>
      </c>
      <c r="Z70" s="39">
        <v>0.0007511182864748697</v>
      </c>
      <c r="AA70" s="54"/>
      <c r="AB70" s="18">
        <f t="shared" si="8"/>
        <v>-10.94336347492948</v>
      </c>
      <c r="AC70" s="18">
        <f t="shared" si="9"/>
        <v>0.10220701615540366</v>
      </c>
      <c r="AD70" s="54"/>
      <c r="AE70" s="18">
        <f t="shared" si="10"/>
        <v>-76.49837029943585</v>
      </c>
      <c r="AF70" s="18">
        <f t="shared" si="11"/>
        <v>1.0141802333357814</v>
      </c>
    </row>
    <row r="71" spans="2:32" ht="12.75">
      <c r="B71" s="3" t="s">
        <v>129</v>
      </c>
      <c r="F71" s="3" t="s">
        <v>216</v>
      </c>
      <c r="H71" s="38">
        <v>34699</v>
      </c>
      <c r="J71" s="15">
        <v>8.785</v>
      </c>
      <c r="L71" s="15">
        <v>-70.82</v>
      </c>
      <c r="N71" s="16">
        <v>3620</v>
      </c>
      <c r="P71" s="18">
        <v>-1.4</v>
      </c>
      <c r="R71" s="18">
        <v>-17</v>
      </c>
      <c r="T71" s="3">
        <v>3500</v>
      </c>
      <c r="U71" s="3"/>
      <c r="V71" s="39">
        <v>-0.0016337623336467413</v>
      </c>
      <c r="W71" s="39">
        <v>9.388978580935871E-05</v>
      </c>
      <c r="X71" s="3"/>
      <c r="Y71" s="39">
        <v>-0.01307009866917393</v>
      </c>
      <c r="Z71" s="39">
        <v>0.0007511182864748697</v>
      </c>
      <c r="AA71" s="54"/>
      <c r="AB71" s="18">
        <f t="shared" si="8"/>
        <v>-1.203948519962391</v>
      </c>
      <c r="AC71" s="18">
        <f t="shared" si="9"/>
        <v>0.10063269947220095</v>
      </c>
      <c r="AD71" s="54"/>
      <c r="AE71" s="18">
        <f t="shared" si="10"/>
        <v>-15.431588159699128</v>
      </c>
      <c r="AF71" s="18">
        <f t="shared" si="11"/>
        <v>1.0040538695687538</v>
      </c>
    </row>
    <row r="72" spans="16:30" ht="12.75">
      <c r="P72"/>
      <c r="Q72"/>
      <c r="R72"/>
      <c r="T72" s="3"/>
      <c r="U72" s="3"/>
      <c r="X72" s="3"/>
      <c r="AA72" s="54"/>
      <c r="AD72" s="54"/>
    </row>
    <row r="73" spans="16:30" ht="12.75">
      <c r="P73"/>
      <c r="Q73"/>
      <c r="R73"/>
      <c r="T73" s="3"/>
      <c r="U73" s="3"/>
      <c r="X73" s="3"/>
      <c r="AA73" s="54"/>
      <c r="AD73" s="54"/>
    </row>
    <row r="74" spans="2:30" ht="12.75">
      <c r="B74" s="53" t="s">
        <v>126</v>
      </c>
      <c r="C74" s="17" t="s">
        <v>88</v>
      </c>
      <c r="D74" s="53"/>
      <c r="E74" s="53"/>
      <c r="F74" s="53"/>
      <c r="T74" s="3"/>
      <c r="U74" s="3"/>
      <c r="X74" s="3"/>
      <c r="AA74" s="54"/>
      <c r="AD74" s="54"/>
    </row>
    <row r="75" spans="2:32" ht="12.75">
      <c r="B75" s="3" t="s">
        <v>217</v>
      </c>
      <c r="D75" s="3" t="s">
        <v>215</v>
      </c>
      <c r="F75" s="3" t="s">
        <v>216</v>
      </c>
      <c r="H75" s="38">
        <v>35959</v>
      </c>
      <c r="J75" s="15">
        <v>8.653333333333334</v>
      </c>
      <c r="L75" s="15">
        <v>-70.93401666666666</v>
      </c>
      <c r="N75" s="16">
        <v>3980.2</v>
      </c>
      <c r="P75" s="18">
        <v>-6.626662499999998</v>
      </c>
      <c r="R75" s="18">
        <v>-55.06247</v>
      </c>
      <c r="T75" s="3">
        <v>3800</v>
      </c>
      <c r="U75" s="3"/>
      <c r="V75" s="39">
        <v>-0.0016337623336467413</v>
      </c>
      <c r="W75" s="39">
        <v>9.388978580935871E-05</v>
      </c>
      <c r="X75" s="3"/>
      <c r="Y75" s="39">
        <v>-0.01307009866917393</v>
      </c>
      <c r="Z75" s="39">
        <v>0.0007511182864748697</v>
      </c>
      <c r="AA75" s="54"/>
      <c r="AB75" s="18">
        <f aca="true" t="shared" si="12" ref="AB75:AB84">($T75-$N75)*V75+P75</f>
        <v>-6.3322585274768555</v>
      </c>
      <c r="AC75" s="18">
        <f aca="true" t="shared" si="13" ref="AC75:AC84">SQRT((($T75-$N75)*W75)^2+0.1^2)</f>
        <v>0.10142115415689762</v>
      </c>
      <c r="AD75" s="54"/>
      <c r="AE75" s="18">
        <f aca="true" t="shared" si="14" ref="AE75:AE84">($T75-$N75)*Y75+R75</f>
        <v>-52.707238219814855</v>
      </c>
      <c r="AF75" s="18">
        <f aca="true" t="shared" si="15" ref="AF75:AF84">SQRT((($T75-$N75)*Z75)^2+1^2)</f>
        <v>1.0091184433321492</v>
      </c>
    </row>
    <row r="76" spans="2:32" ht="12.75">
      <c r="B76" s="3" t="s">
        <v>39</v>
      </c>
      <c r="D76" s="3" t="s">
        <v>215</v>
      </c>
      <c r="F76" s="3" t="s">
        <v>216</v>
      </c>
      <c r="H76" s="38">
        <v>35949</v>
      </c>
      <c r="J76" s="15">
        <v>8.730383333333334</v>
      </c>
      <c r="L76" s="15">
        <v>-70.86276666666667</v>
      </c>
      <c r="N76" s="16">
        <v>3738</v>
      </c>
      <c r="P76" s="18">
        <v>-8.661487500000003</v>
      </c>
      <c r="R76" s="18">
        <v>-66.3186</v>
      </c>
      <c r="T76" s="3">
        <v>3800</v>
      </c>
      <c r="U76" s="3"/>
      <c r="V76" s="39">
        <v>-0.0016337623336467413</v>
      </c>
      <c r="W76" s="39">
        <v>9.388978580935871E-05</v>
      </c>
      <c r="X76" s="3"/>
      <c r="Y76" s="39">
        <v>-0.01307009866917393</v>
      </c>
      <c r="Z76" s="39">
        <v>0.0007511182864748697</v>
      </c>
      <c r="AA76" s="54"/>
      <c r="AB76" s="18">
        <f t="shared" si="12"/>
        <v>-8.7627807646861</v>
      </c>
      <c r="AC76" s="18">
        <f t="shared" si="13"/>
        <v>0.10016928662012192</v>
      </c>
      <c r="AD76" s="54"/>
      <c r="AE76" s="18">
        <f t="shared" si="14"/>
        <v>-67.12894611748878</v>
      </c>
      <c r="AF76" s="18">
        <f t="shared" si="15"/>
        <v>1.0010837641511245</v>
      </c>
    </row>
    <row r="77" spans="2:32" ht="12.75">
      <c r="B77" s="3" t="s">
        <v>83</v>
      </c>
      <c r="F77" s="3" t="s">
        <v>216</v>
      </c>
      <c r="H77" s="38">
        <v>35949</v>
      </c>
      <c r="J77" s="15">
        <v>8.735933333333334</v>
      </c>
      <c r="L77" s="15">
        <v>-70.86666666666666</v>
      </c>
      <c r="N77" s="16">
        <v>3718</v>
      </c>
      <c r="P77" s="18">
        <v>-7.862962499999998</v>
      </c>
      <c r="R77" s="18">
        <v>-62.42033000000001</v>
      </c>
      <c r="T77" s="3">
        <v>3800</v>
      </c>
      <c r="U77" s="3"/>
      <c r="V77" s="39">
        <v>-0.0016337623336467413</v>
      </c>
      <c r="W77" s="39">
        <v>9.388978580935871E-05</v>
      </c>
      <c r="X77" s="3"/>
      <c r="Y77" s="39">
        <v>-0.01307009866917393</v>
      </c>
      <c r="Z77" s="39">
        <v>0.0007511182864748697</v>
      </c>
      <c r="AA77" s="54"/>
      <c r="AB77" s="18">
        <f t="shared" si="12"/>
        <v>-7.996931011359031</v>
      </c>
      <c r="AC77" s="18">
        <f t="shared" si="13"/>
        <v>0.10029593223354873</v>
      </c>
      <c r="AD77" s="54"/>
      <c r="AE77" s="18">
        <f t="shared" si="14"/>
        <v>-63.49207809087227</v>
      </c>
      <c r="AF77" s="18">
        <f t="shared" si="15"/>
        <v>1.0018949732612605</v>
      </c>
    </row>
    <row r="78" spans="2:32" ht="12.75">
      <c r="B78" s="3" t="s">
        <v>40</v>
      </c>
      <c r="D78" s="3" t="s">
        <v>215</v>
      </c>
      <c r="F78" s="3" t="s">
        <v>216</v>
      </c>
      <c r="H78" s="38">
        <v>35950</v>
      </c>
      <c r="J78" s="15">
        <v>8.722416666666666</v>
      </c>
      <c r="L78" s="15">
        <v>-70.88546666666667</v>
      </c>
      <c r="N78" s="16">
        <v>3803.8</v>
      </c>
      <c r="P78" s="18">
        <v>-8.270512499999999</v>
      </c>
      <c r="R78" s="18">
        <v>-64.4243</v>
      </c>
      <c r="T78" s="3">
        <v>3800</v>
      </c>
      <c r="U78" s="3"/>
      <c r="V78" s="39">
        <v>-0.0016337623336467413</v>
      </c>
      <c r="W78" s="39">
        <v>9.388978580935871E-05</v>
      </c>
      <c r="X78" s="3"/>
      <c r="Y78" s="39">
        <v>-0.01307009866917393</v>
      </c>
      <c r="Z78" s="39">
        <v>0.0007511182864748697</v>
      </c>
      <c r="AA78" s="54"/>
      <c r="AB78" s="18">
        <f t="shared" si="12"/>
        <v>-8.264304203132141</v>
      </c>
      <c r="AC78" s="18">
        <f t="shared" si="13"/>
        <v>0.10000063646204828</v>
      </c>
      <c r="AD78" s="54"/>
      <c r="AE78" s="18">
        <f t="shared" si="14"/>
        <v>-64.37463362505714</v>
      </c>
      <c r="AF78" s="18">
        <f t="shared" si="15"/>
        <v>1.0000040733617754</v>
      </c>
    </row>
    <row r="79" spans="2:32" ht="12.75">
      <c r="B79" s="3" t="s">
        <v>220</v>
      </c>
      <c r="F79" s="3" t="s">
        <v>216</v>
      </c>
      <c r="H79" s="38">
        <v>35959</v>
      </c>
      <c r="J79" s="15">
        <v>8.6469</v>
      </c>
      <c r="L79" s="15">
        <v>-70.92803333333333</v>
      </c>
      <c r="N79" s="16">
        <v>3894.4</v>
      </c>
      <c r="P79" s="18">
        <v>-9.946537499999998</v>
      </c>
      <c r="R79" s="18">
        <v>-73.69639999999998</v>
      </c>
      <c r="T79" s="3">
        <v>3800</v>
      </c>
      <c r="U79" s="3"/>
      <c r="V79" s="39">
        <v>-0.0016337623336467413</v>
      </c>
      <c r="W79" s="39">
        <v>9.388978580935871E-05</v>
      </c>
      <c r="X79" s="3"/>
      <c r="Y79" s="39">
        <v>-0.01307009866917393</v>
      </c>
      <c r="Z79" s="39">
        <v>0.0007511182864748697</v>
      </c>
      <c r="AA79" s="54"/>
      <c r="AB79" s="18">
        <f t="shared" si="12"/>
        <v>-9.792310335703746</v>
      </c>
      <c r="AC79" s="18">
        <f t="shared" si="13"/>
        <v>0.10039201282692645</v>
      </c>
      <c r="AD79" s="54"/>
      <c r="AE79" s="18">
        <f t="shared" si="14"/>
        <v>-72.46258268562997</v>
      </c>
      <c r="AF79" s="18">
        <f t="shared" si="15"/>
        <v>1.0025106479854828</v>
      </c>
    </row>
    <row r="80" spans="2:32" ht="12.75">
      <c r="B80" s="3" t="s">
        <v>221</v>
      </c>
      <c r="F80" s="3" t="s">
        <v>216</v>
      </c>
      <c r="H80" s="38">
        <v>35948</v>
      </c>
      <c r="J80" s="15">
        <v>8.716316666666666</v>
      </c>
      <c r="L80" s="15">
        <v>-70.8717</v>
      </c>
      <c r="N80" s="16">
        <v>3829.3</v>
      </c>
      <c r="P80" s="18">
        <v>-9.5614125</v>
      </c>
      <c r="R80" s="18">
        <v>-72.09123</v>
      </c>
      <c r="T80" s="3">
        <v>3800</v>
      </c>
      <c r="U80" s="3"/>
      <c r="V80" s="39">
        <v>-0.0016337623336467413</v>
      </c>
      <c r="W80" s="39">
        <v>9.388978580935871E-05</v>
      </c>
      <c r="X80" s="3"/>
      <c r="Y80" s="39">
        <v>-0.01307009866917393</v>
      </c>
      <c r="Z80" s="39">
        <v>0.0007511182864748697</v>
      </c>
      <c r="AA80" s="54"/>
      <c r="AB80" s="18">
        <f t="shared" si="12"/>
        <v>-9.51354326362415</v>
      </c>
      <c r="AC80" s="18">
        <f t="shared" si="13"/>
        <v>0.10003783204330992</v>
      </c>
      <c r="AD80" s="54"/>
      <c r="AE80" s="18">
        <f t="shared" si="14"/>
        <v>-71.7082761089932</v>
      </c>
      <c r="AF80" s="18">
        <f t="shared" si="15"/>
        <v>1.0002421415613476</v>
      </c>
    </row>
    <row r="81" spans="2:32" ht="12.75">
      <c r="B81" s="3" t="s">
        <v>42</v>
      </c>
      <c r="D81" s="3" t="s">
        <v>215</v>
      </c>
      <c r="F81" s="3" t="s">
        <v>216</v>
      </c>
      <c r="H81" s="38">
        <v>35948</v>
      </c>
      <c r="J81" s="15">
        <v>8.7218</v>
      </c>
      <c r="L81" s="15">
        <v>-70.87045</v>
      </c>
      <c r="N81" s="16">
        <v>3830.2</v>
      </c>
      <c r="P81" s="18">
        <v>-8.587387500000002</v>
      </c>
      <c r="R81" s="18">
        <v>-65.98460499999999</v>
      </c>
      <c r="T81" s="3">
        <v>3800</v>
      </c>
      <c r="U81" s="3"/>
      <c r="V81" s="39">
        <v>-0.0016337623336467413</v>
      </c>
      <c r="W81" s="39">
        <v>9.388978580935871E-05</v>
      </c>
      <c r="X81" s="3"/>
      <c r="Y81" s="39">
        <v>-0.01307009866917393</v>
      </c>
      <c r="Z81" s="39">
        <v>0.0007511182864748697</v>
      </c>
      <c r="AA81" s="54"/>
      <c r="AB81" s="18">
        <f t="shared" si="12"/>
        <v>-8.538047877523871</v>
      </c>
      <c r="AC81" s="18">
        <f t="shared" si="13"/>
        <v>0.100040191417278</v>
      </c>
      <c r="AD81" s="54"/>
      <c r="AE81" s="18">
        <f t="shared" si="14"/>
        <v>-65.58988802019094</v>
      </c>
      <c r="AF81" s="18">
        <f t="shared" si="15"/>
        <v>1.0002572436746258</v>
      </c>
    </row>
    <row r="82" spans="2:32" ht="12.75">
      <c r="B82" s="3" t="s">
        <v>41</v>
      </c>
      <c r="D82" s="3" t="s">
        <v>215</v>
      </c>
      <c r="F82" s="3" t="s">
        <v>216</v>
      </c>
      <c r="H82" s="38">
        <v>35948</v>
      </c>
      <c r="J82" s="15">
        <v>8.728266666666666</v>
      </c>
      <c r="L82" s="15">
        <v>-70.87268333333333</v>
      </c>
      <c r="N82" s="16">
        <v>3763.7</v>
      </c>
      <c r="P82" s="18">
        <v>-9.5370375</v>
      </c>
      <c r="R82" s="18">
        <v>-72.305585</v>
      </c>
      <c r="T82" s="3">
        <v>3800</v>
      </c>
      <c r="U82" s="3"/>
      <c r="V82" s="39">
        <v>-0.0016337623336467413</v>
      </c>
      <c r="W82" s="39">
        <v>9.388978580935871E-05</v>
      </c>
      <c r="X82" s="3"/>
      <c r="Y82" s="39">
        <v>-0.01307009866917393</v>
      </c>
      <c r="Z82" s="39">
        <v>0.0007511182864748697</v>
      </c>
      <c r="AA82" s="54"/>
      <c r="AB82" s="18">
        <f t="shared" si="12"/>
        <v>-9.596343072711377</v>
      </c>
      <c r="AC82" s="18">
        <f t="shared" si="13"/>
        <v>0.10005806225365586</v>
      </c>
      <c r="AD82" s="54"/>
      <c r="AE82" s="18">
        <f t="shared" si="14"/>
        <v>-72.78002958169101</v>
      </c>
      <c r="AF82" s="18">
        <f t="shared" si="15"/>
        <v>1.000371637245486</v>
      </c>
    </row>
    <row r="83" spans="2:32" ht="12.75">
      <c r="B83" s="3" t="s">
        <v>176</v>
      </c>
      <c r="F83" s="3" t="s">
        <v>216</v>
      </c>
      <c r="H83" s="38">
        <v>37627</v>
      </c>
      <c r="J83" s="15">
        <v>8.735072</v>
      </c>
      <c r="L83" s="15">
        <v>-70.84163</v>
      </c>
      <c r="N83" s="16">
        <v>3742</v>
      </c>
      <c r="P83" s="18">
        <v>-9.88215</v>
      </c>
      <c r="R83" s="18">
        <v>-75.16252250000001</v>
      </c>
      <c r="T83" s="3">
        <v>3800</v>
      </c>
      <c r="U83" s="3"/>
      <c r="V83" s="39">
        <v>-0.0016337623336467413</v>
      </c>
      <c r="W83" s="39">
        <v>9.388978580935871E-05</v>
      </c>
      <c r="X83" s="3"/>
      <c r="Y83" s="39">
        <v>-0.01307009866917393</v>
      </c>
      <c r="Z83" s="39">
        <v>0.0007511182864748697</v>
      </c>
      <c r="AA83" s="54"/>
      <c r="AB83" s="18">
        <f t="shared" si="12"/>
        <v>-9.97690821535151</v>
      </c>
      <c r="AC83" s="18">
        <f t="shared" si="13"/>
        <v>0.10014816344737461</v>
      </c>
      <c r="AD83" s="54"/>
      <c r="AE83" s="18">
        <f t="shared" si="14"/>
        <v>-75.9205882228121</v>
      </c>
      <c r="AF83" s="18">
        <f t="shared" si="15"/>
        <v>1.0009484987153194</v>
      </c>
    </row>
    <row r="84" spans="2:32" ht="12.75">
      <c r="B84" s="3" t="s">
        <v>177</v>
      </c>
      <c r="F84" s="3" t="s">
        <v>216</v>
      </c>
      <c r="H84" s="38">
        <v>37628</v>
      </c>
      <c r="J84" s="15">
        <v>8.734692</v>
      </c>
      <c r="L84" s="15">
        <v>-70.834817</v>
      </c>
      <c r="N84" s="16">
        <v>3973</v>
      </c>
      <c r="P84" s="18">
        <v>-10.52235</v>
      </c>
      <c r="R84" s="18">
        <v>-78.0755825</v>
      </c>
      <c r="T84" s="3">
        <v>3800</v>
      </c>
      <c r="U84" s="3"/>
      <c r="V84" s="39">
        <v>-0.0016337623336467413</v>
      </c>
      <c r="W84" s="39">
        <v>9.388978580935871E-05</v>
      </c>
      <c r="X84" s="3"/>
      <c r="Y84" s="39">
        <v>-0.01307009866917393</v>
      </c>
      <c r="Z84" s="39">
        <v>0.0007511182864748697</v>
      </c>
      <c r="AA84" s="54"/>
      <c r="AB84" s="18">
        <f t="shared" si="12"/>
        <v>-10.239709116279114</v>
      </c>
      <c r="AC84" s="18">
        <f t="shared" si="13"/>
        <v>0.10131057630206428</v>
      </c>
      <c r="AD84" s="54"/>
      <c r="AE84" s="18">
        <f t="shared" si="14"/>
        <v>-75.81445543023291</v>
      </c>
      <c r="AF84" s="18">
        <f t="shared" si="15"/>
        <v>1.0084073104266988</v>
      </c>
    </row>
    <row r="85" spans="20:30" ht="12.75">
      <c r="T85" s="3"/>
      <c r="U85" s="3"/>
      <c r="X85" s="3"/>
      <c r="AA85" s="54"/>
      <c r="AD85" s="54"/>
    </row>
    <row r="86" spans="20:30" ht="12.75">
      <c r="T86" s="3"/>
      <c r="U86" s="3"/>
      <c r="X86" s="3"/>
      <c r="AA86" s="54"/>
      <c r="AD86" s="54"/>
    </row>
    <row r="87" spans="2:30" ht="12.75">
      <c r="B87" s="53" t="s">
        <v>156</v>
      </c>
      <c r="C87" s="17" t="s">
        <v>111</v>
      </c>
      <c r="D87" s="53"/>
      <c r="E87" s="53"/>
      <c r="F87" s="53"/>
      <c r="T87" s="3"/>
      <c r="U87" s="3"/>
      <c r="X87" s="3"/>
      <c r="AA87" s="54"/>
      <c r="AD87" s="54"/>
    </row>
    <row r="88" spans="2:32" ht="12.75">
      <c r="B88" s="3" t="s">
        <v>79</v>
      </c>
      <c r="D88" s="3" t="s">
        <v>215</v>
      </c>
      <c r="F88" s="3" t="s">
        <v>216</v>
      </c>
      <c r="H88" s="38">
        <v>34404</v>
      </c>
      <c r="J88" s="15">
        <v>8.307533333333334</v>
      </c>
      <c r="L88" s="15">
        <v>-71.82656666666666</v>
      </c>
      <c r="N88" s="16">
        <v>2305.1</v>
      </c>
      <c r="P88" s="18">
        <v>-2.23</v>
      </c>
      <c r="R88" s="18">
        <v>-20.05</v>
      </c>
      <c r="T88" s="3">
        <v>2300</v>
      </c>
      <c r="U88" s="3"/>
      <c r="V88" s="39">
        <v>-0.0016337623336467413</v>
      </c>
      <c r="W88" s="39">
        <v>9.388978580935871E-05</v>
      </c>
      <c r="X88" s="3"/>
      <c r="Y88" s="39">
        <v>-0.01307009866917393</v>
      </c>
      <c r="Z88" s="39">
        <v>0.0007511182864748697</v>
      </c>
      <c r="AA88" s="54"/>
      <c r="AB88" s="18">
        <f aca="true" t="shared" si="16" ref="AB88:AB94">($T88-$N88)*V88+P88</f>
        <v>-2.221667812098402</v>
      </c>
      <c r="AC88" s="18">
        <f aca="true" t="shared" si="17" ref="AC88:AC94">SQRT((($T88-$N88)*W88)^2+0.1^2)</f>
        <v>0.1000011464221375</v>
      </c>
      <c r="AD88" s="54"/>
      <c r="AE88" s="18">
        <f aca="true" t="shared" si="18" ref="AE88:AE94">($T88-$N88)*Y88+R88</f>
        <v>-19.983342496787216</v>
      </c>
      <c r="AF88" s="18">
        <f aca="true" t="shared" si="19" ref="AF88:AF94">SQRT((($T88-$N88)*Z88)^2+1^2)</f>
        <v>1.0000073371168203</v>
      </c>
    </row>
    <row r="89" spans="2:32" ht="12.75">
      <c r="B89" s="3" t="s">
        <v>79</v>
      </c>
      <c r="D89" s="3" t="s">
        <v>215</v>
      </c>
      <c r="F89" s="3" t="s">
        <v>216</v>
      </c>
      <c r="H89" s="59">
        <v>34714</v>
      </c>
      <c r="I89" s="60"/>
      <c r="J89" s="60">
        <v>8.307533333333334</v>
      </c>
      <c r="K89" s="60"/>
      <c r="L89" s="60">
        <v>-71.82656666666666</v>
      </c>
      <c r="M89" s="60"/>
      <c r="N89" s="61">
        <v>2305.1</v>
      </c>
      <c r="O89" s="60"/>
      <c r="P89" s="62">
        <v>-3</v>
      </c>
      <c r="Q89" s="62"/>
      <c r="R89" s="62">
        <v>-31</v>
      </c>
      <c r="T89" s="3">
        <v>2300</v>
      </c>
      <c r="U89" s="3"/>
      <c r="V89" s="39">
        <v>-0.0016337623336467413</v>
      </c>
      <c r="W89" s="39">
        <v>9.388978580935871E-05</v>
      </c>
      <c r="X89" s="3"/>
      <c r="Y89" s="39">
        <v>-0.01307009866917393</v>
      </c>
      <c r="Z89" s="39">
        <v>0.0007511182864748697</v>
      </c>
      <c r="AA89" s="54"/>
      <c r="AB89" s="18">
        <f>($T89-$N89)*V89+P89</f>
        <v>-2.991667812098402</v>
      </c>
      <c r="AC89" s="18">
        <f>SQRT((($T89-$N89)*W89)^2+0.1^2)</f>
        <v>0.1000011464221375</v>
      </c>
      <c r="AD89" s="54"/>
      <c r="AE89" s="18">
        <f>($T89-$N89)*Y89+R89</f>
        <v>-30.933342496787215</v>
      </c>
      <c r="AF89" s="18">
        <f>SQRT((($T89-$N89)*Z89)^2+1^2)</f>
        <v>1.0000073371168203</v>
      </c>
    </row>
    <row r="90" spans="2:32" ht="12.75">
      <c r="B90" s="3" t="s">
        <v>79</v>
      </c>
      <c r="D90" s="3" t="s">
        <v>215</v>
      </c>
      <c r="F90" s="3" t="s">
        <v>216</v>
      </c>
      <c r="H90" s="38">
        <v>35957</v>
      </c>
      <c r="J90" s="15">
        <v>8.307533333333334</v>
      </c>
      <c r="L90" s="15">
        <v>-71.82656666666666</v>
      </c>
      <c r="N90" s="16">
        <v>2305.1</v>
      </c>
      <c r="P90" s="18">
        <v>-1.0067625000000007</v>
      </c>
      <c r="R90" s="18">
        <v>-16.60818</v>
      </c>
      <c r="T90" s="3">
        <v>2300</v>
      </c>
      <c r="U90" s="3"/>
      <c r="V90" s="39">
        <v>-0.0016337623336467413</v>
      </c>
      <c r="W90" s="39">
        <v>9.388978580935871E-05</v>
      </c>
      <c r="X90" s="3"/>
      <c r="Y90" s="39">
        <v>-0.01307009866917393</v>
      </c>
      <c r="Z90" s="39">
        <v>0.0007511182864748697</v>
      </c>
      <c r="AA90" s="54"/>
      <c r="AB90" s="18">
        <f>($T90-$N90)*V90+P90</f>
        <v>-0.9984303120984024</v>
      </c>
      <c r="AC90" s="18">
        <f>SQRT((($T90-$N90)*W90)^2+0.1^2)</f>
        <v>0.1000011464221375</v>
      </c>
      <c r="AD90" s="54"/>
      <c r="AE90" s="18">
        <f>($T90-$N90)*Y90+R90</f>
        <v>-16.541522496787216</v>
      </c>
      <c r="AF90" s="18">
        <f>SQRT((($T90-$N90)*Z90)^2+1^2)</f>
        <v>1.0000073371168203</v>
      </c>
    </row>
    <row r="91" spans="2:32" ht="12.75">
      <c r="B91" s="3" t="s">
        <v>134</v>
      </c>
      <c r="D91"/>
      <c r="F91" s="3" t="s">
        <v>216</v>
      </c>
      <c r="H91" s="38">
        <v>34712</v>
      </c>
      <c r="J91" s="15">
        <v>8.335083333333333</v>
      </c>
      <c r="L91" s="15">
        <v>-71.78453333333333</v>
      </c>
      <c r="N91" s="16">
        <v>1620.2</v>
      </c>
      <c r="P91" s="18">
        <v>-1.6</v>
      </c>
      <c r="R91" s="18">
        <v>-21.5</v>
      </c>
      <c r="T91" s="3">
        <v>2300</v>
      </c>
      <c r="U91" s="3"/>
      <c r="V91" s="39">
        <v>-0.0016337623336467413</v>
      </c>
      <c r="W91" s="39">
        <v>9.388978580935871E-05</v>
      </c>
      <c r="X91" s="3"/>
      <c r="Y91" s="39">
        <v>-0.01307009866917393</v>
      </c>
      <c r="Z91" s="39">
        <v>0.0007511182864748697</v>
      </c>
      <c r="AA91" s="54"/>
      <c r="AB91" s="18">
        <f t="shared" si="16"/>
        <v>-2.7106316344130548</v>
      </c>
      <c r="AC91" s="18">
        <f t="shared" si="17"/>
        <v>0.11863302052220294</v>
      </c>
      <c r="AD91" s="54"/>
      <c r="AE91" s="18">
        <f t="shared" si="18"/>
        <v>-30.385053075304437</v>
      </c>
      <c r="AF91" s="18">
        <f t="shared" si="19"/>
        <v>1.1228191251159605</v>
      </c>
    </row>
    <row r="92" spans="2:32" ht="12.75">
      <c r="B92" s="3" t="s">
        <v>134</v>
      </c>
      <c r="D92"/>
      <c r="F92" s="3" t="s">
        <v>216</v>
      </c>
      <c r="H92" s="38">
        <v>35957</v>
      </c>
      <c r="J92" s="15">
        <v>8.335083333333333</v>
      </c>
      <c r="L92" s="15">
        <v>-71.78453333333333</v>
      </c>
      <c r="N92" s="16">
        <v>1620.2</v>
      </c>
      <c r="P92" s="18">
        <v>-1.6882875000000013</v>
      </c>
      <c r="R92" s="18">
        <v>-15.780670000000004</v>
      </c>
      <c r="T92" s="3">
        <v>2300</v>
      </c>
      <c r="U92" s="3"/>
      <c r="V92" s="39">
        <v>-0.0016337623336467413</v>
      </c>
      <c r="W92" s="39">
        <v>9.388978580935871E-05</v>
      </c>
      <c r="X92" s="3"/>
      <c r="Y92" s="39">
        <v>-0.01307009866917393</v>
      </c>
      <c r="Z92" s="39">
        <v>0.0007511182864748697</v>
      </c>
      <c r="AA92" s="54"/>
      <c r="AB92" s="18">
        <f>($T92-$N92)*V92+P92</f>
        <v>-2.798919134413056</v>
      </c>
      <c r="AC92" s="18">
        <f>SQRT((($T92-$N92)*W92)^2+0.1^2)</f>
        <v>0.11863302052220294</v>
      </c>
      <c r="AD92" s="54"/>
      <c r="AE92" s="18">
        <f>($T92-$N92)*Y92+R92</f>
        <v>-24.66572307530444</v>
      </c>
      <c r="AF92" s="18">
        <f>SQRT((($T92-$N92)*Z92)^2+1^2)</f>
        <v>1.1228191251159605</v>
      </c>
    </row>
    <row r="93" spans="2:32" ht="12.75">
      <c r="B93" s="3" t="s">
        <v>213</v>
      </c>
      <c r="D93"/>
      <c r="F93" s="3" t="s">
        <v>216</v>
      </c>
      <c r="H93" s="38">
        <v>34714</v>
      </c>
      <c r="J93" s="15">
        <v>8.305916666666667</v>
      </c>
      <c r="L93" s="15">
        <v>-71.83926666666666</v>
      </c>
      <c r="N93" s="16">
        <v>2399.3</v>
      </c>
      <c r="P93" s="18">
        <v>0.8</v>
      </c>
      <c r="R93" s="18">
        <v>-12</v>
      </c>
      <c r="T93" s="3">
        <v>2300</v>
      </c>
      <c r="U93" s="3"/>
      <c r="V93" s="39">
        <v>-0.0016337623336467413</v>
      </c>
      <c r="W93" s="39">
        <v>9.388978580935871E-05</v>
      </c>
      <c r="X93" s="3"/>
      <c r="Y93" s="39">
        <v>-0.01307009866917393</v>
      </c>
      <c r="Z93" s="39">
        <v>0.0007511182864748697</v>
      </c>
      <c r="AA93" s="54"/>
      <c r="AB93" s="18">
        <f t="shared" si="16"/>
        <v>0.9622325997311217</v>
      </c>
      <c r="AC93" s="18">
        <f t="shared" si="17"/>
        <v>0.10043367511658224</v>
      </c>
      <c r="AD93" s="54"/>
      <c r="AE93" s="18">
        <f t="shared" si="18"/>
        <v>-10.702139202151027</v>
      </c>
      <c r="AF93" s="18">
        <f t="shared" si="19"/>
        <v>1.0027776813606712</v>
      </c>
    </row>
    <row r="94" spans="2:32" ht="12.75">
      <c r="B94" s="3" t="s">
        <v>213</v>
      </c>
      <c r="D94"/>
      <c r="F94" s="3" t="s">
        <v>216</v>
      </c>
      <c r="H94" s="38">
        <v>35957</v>
      </c>
      <c r="J94" s="15">
        <v>8.305916666666667</v>
      </c>
      <c r="L94" s="15">
        <v>-71.83926666666666</v>
      </c>
      <c r="N94" s="16">
        <v>2399.3</v>
      </c>
      <c r="P94" s="18">
        <v>-0.5017125000000036</v>
      </c>
      <c r="R94" s="18">
        <v>-12.80961</v>
      </c>
      <c r="T94" s="3">
        <v>2300</v>
      </c>
      <c r="U94" s="3"/>
      <c r="V94" s="39">
        <v>-0.0016337623336467413</v>
      </c>
      <c r="W94" s="39">
        <v>9.388978580935871E-05</v>
      </c>
      <c r="X94" s="3"/>
      <c r="Y94" s="39">
        <v>-0.01307009866917393</v>
      </c>
      <c r="Z94" s="39">
        <v>0.0007511182864748697</v>
      </c>
      <c r="AA94" s="54"/>
      <c r="AB94" s="18">
        <f t="shared" si="16"/>
        <v>-0.33947990026888186</v>
      </c>
      <c r="AC94" s="18">
        <f t="shared" si="17"/>
        <v>0.10043367511658224</v>
      </c>
      <c r="AD94" s="54"/>
      <c r="AE94" s="18">
        <f t="shared" si="18"/>
        <v>-11.511749202151027</v>
      </c>
      <c r="AF94" s="18">
        <f t="shared" si="19"/>
        <v>1.0027776813606712</v>
      </c>
    </row>
    <row r="95" spans="16:30" ht="12.75">
      <c r="P95"/>
      <c r="Q95"/>
      <c r="R95"/>
      <c r="T95" s="3"/>
      <c r="U95" s="3"/>
      <c r="X95" s="3"/>
      <c r="AA95" s="54"/>
      <c r="AD95" s="54"/>
    </row>
    <row r="96" spans="16:30" ht="12.75">
      <c r="P96"/>
      <c r="Q96"/>
      <c r="R96"/>
      <c r="T96" s="3"/>
      <c r="U96" s="3"/>
      <c r="X96" s="3"/>
      <c r="AA96" s="54"/>
      <c r="AD96" s="54"/>
    </row>
    <row r="97" spans="2:6" ht="12.75">
      <c r="B97" s="53" t="s">
        <v>211</v>
      </c>
      <c r="C97" s="17" t="s">
        <v>112</v>
      </c>
      <c r="D97" s="53"/>
      <c r="E97" s="53"/>
      <c r="F97" s="53"/>
    </row>
    <row r="98" spans="2:25" ht="12.75">
      <c r="B98" s="3" t="s">
        <v>122</v>
      </c>
      <c r="F98" s="3" t="s">
        <v>216</v>
      </c>
      <c r="H98" s="38">
        <v>36282</v>
      </c>
      <c r="J98" s="15">
        <v>12.00117</v>
      </c>
      <c r="L98" s="15">
        <v>-86.31667</v>
      </c>
      <c r="P98" s="15">
        <v>3.029481000000004</v>
      </c>
      <c r="R98" s="15">
        <v>4.916577500000004</v>
      </c>
      <c r="V98" s="89"/>
      <c r="Y98" s="89"/>
    </row>
    <row r="99" spans="2:18" ht="12.75">
      <c r="B99" s="3" t="s">
        <v>123</v>
      </c>
      <c r="F99" s="3" t="s">
        <v>216</v>
      </c>
      <c r="H99" s="38">
        <v>36282</v>
      </c>
      <c r="J99" s="15">
        <v>11.76191</v>
      </c>
      <c r="L99" s="15">
        <v>-85.9633</v>
      </c>
      <c r="P99" s="15">
        <v>-0.31752699999999834</v>
      </c>
      <c r="R99" s="15">
        <v>-10.592162499999993</v>
      </c>
    </row>
    <row r="100" spans="2:25" ht="12.75">
      <c r="B100" s="3" t="s">
        <v>134</v>
      </c>
      <c r="F100" s="3" t="s">
        <v>216</v>
      </c>
      <c r="H100" s="38">
        <v>36282</v>
      </c>
      <c r="J100" s="15">
        <v>11.76597</v>
      </c>
      <c r="L100" s="15">
        <v>-85.95949</v>
      </c>
      <c r="P100" s="15">
        <v>-5.6494109999999935</v>
      </c>
      <c r="R100" s="15">
        <v>-39.30456249999999</v>
      </c>
      <c r="V100" s="89"/>
      <c r="W100" s="89"/>
      <c r="X100" s="89"/>
      <c r="Y100" s="89"/>
    </row>
    <row r="101" spans="2:25" ht="12.75">
      <c r="B101" s="3" t="s">
        <v>124</v>
      </c>
      <c r="F101" s="3" t="s">
        <v>216</v>
      </c>
      <c r="H101" s="38">
        <v>36282</v>
      </c>
      <c r="J101" s="15">
        <v>11.9362</v>
      </c>
      <c r="L101" s="15">
        <v>-86.05044</v>
      </c>
      <c r="P101" s="15">
        <v>2.3980610000000055</v>
      </c>
      <c r="R101" s="15">
        <v>8.192217500000003</v>
      </c>
      <c r="V101" s="89"/>
      <c r="W101" s="89"/>
      <c r="X101" s="89"/>
      <c r="Y101" s="89"/>
    </row>
    <row r="102" spans="2:18" ht="12.75">
      <c r="B102" s="3" t="s">
        <v>125</v>
      </c>
      <c r="F102" s="3" t="s">
        <v>216</v>
      </c>
      <c r="H102" s="38">
        <v>36696</v>
      </c>
      <c r="J102" s="15">
        <v>11.90548</v>
      </c>
      <c r="L102" s="15">
        <v>-85.91769</v>
      </c>
      <c r="P102" s="15">
        <v>2.2624000000000066</v>
      </c>
      <c r="R102" s="15">
        <v>-6.00864</v>
      </c>
    </row>
    <row r="103" spans="2:18" ht="12.75">
      <c r="B103" s="3" t="s">
        <v>175</v>
      </c>
      <c r="F103" s="3" t="s">
        <v>216</v>
      </c>
      <c r="H103" s="38">
        <v>36698</v>
      </c>
      <c r="J103" s="15">
        <v>11.49</v>
      </c>
      <c r="L103" s="15">
        <v>-85.55</v>
      </c>
      <c r="P103" s="15">
        <v>-6.150719999999996</v>
      </c>
      <c r="R103" s="15">
        <v>-38.88252</v>
      </c>
    </row>
    <row r="104" spans="2:18" ht="12.75">
      <c r="B104" s="3" t="s">
        <v>174</v>
      </c>
      <c r="F104" s="3" t="s">
        <v>216</v>
      </c>
      <c r="H104" s="38">
        <v>36700</v>
      </c>
      <c r="J104" s="15">
        <v>11.47716</v>
      </c>
      <c r="L104" s="15">
        <v>-85.63335</v>
      </c>
      <c r="P104" s="15">
        <v>-0.9144799999999904</v>
      </c>
      <c r="R104" s="15">
        <v>-14.166270000000004</v>
      </c>
    </row>
    <row r="105" spans="2:18" ht="12.75">
      <c r="B105" s="3" t="s">
        <v>80</v>
      </c>
      <c r="D105" s="3" t="s">
        <v>215</v>
      </c>
      <c r="F105" s="3" t="s">
        <v>216</v>
      </c>
      <c r="H105" s="38">
        <v>36704</v>
      </c>
      <c r="J105" s="15">
        <v>11.766666666666667</v>
      </c>
      <c r="L105" s="15">
        <v>-85.85</v>
      </c>
      <c r="P105" s="15">
        <v>0.5846559999999954</v>
      </c>
      <c r="R105" s="15">
        <v>-7.849050000000004</v>
      </c>
    </row>
    <row r="108" spans="2:6" ht="12.75">
      <c r="B108" s="53" t="s">
        <v>159</v>
      </c>
      <c r="D108" s="53"/>
      <c r="E108" s="53"/>
      <c r="F108" s="53"/>
    </row>
    <row r="109" spans="2:18" ht="12.75">
      <c r="B109" s="3" t="s">
        <v>33</v>
      </c>
      <c r="D109" s="3" t="s">
        <v>215</v>
      </c>
      <c r="E109" s="3" t="s">
        <v>214</v>
      </c>
      <c r="H109" s="38">
        <v>35312</v>
      </c>
      <c r="J109" s="15" t="s">
        <v>191</v>
      </c>
      <c r="L109" s="15">
        <v>-121.46732</v>
      </c>
      <c r="N109" s="16">
        <v>1560.576</v>
      </c>
      <c r="P109" s="18">
        <v>-15.3</v>
      </c>
      <c r="R109" s="18">
        <v>-107</v>
      </c>
    </row>
    <row r="110" spans="2:18" ht="12.75">
      <c r="B110" s="3" t="s">
        <v>192</v>
      </c>
      <c r="D110"/>
      <c r="H110" s="38">
        <v>34930</v>
      </c>
      <c r="J110" s="15">
        <v>48.50333333333333</v>
      </c>
      <c r="L110" s="15">
        <v>-120.735</v>
      </c>
      <c r="N110" s="16">
        <v>1460</v>
      </c>
      <c r="P110" s="18">
        <v>-18.4</v>
      </c>
      <c r="R110" s="18">
        <v>-131.5</v>
      </c>
    </row>
    <row r="111" spans="2:18" ht="12.75">
      <c r="B111" s="3" t="s">
        <v>192</v>
      </c>
      <c r="D111"/>
      <c r="H111" s="38">
        <v>37072</v>
      </c>
      <c r="J111" s="15">
        <v>48.50333333333333</v>
      </c>
      <c r="L111" s="15">
        <v>-120.735</v>
      </c>
      <c r="N111" s="16">
        <v>1460</v>
      </c>
      <c r="P111" s="18">
        <v>-15.960983999999996</v>
      </c>
      <c r="R111" s="18">
        <v>-117.77510000000001</v>
      </c>
    </row>
    <row r="112" spans="2:18" ht="12.75">
      <c r="B112" s="3" t="s">
        <v>218</v>
      </c>
      <c r="C112" s="20"/>
      <c r="D112" s="3" t="s">
        <v>215</v>
      </c>
      <c r="E112" s="3" t="s">
        <v>214</v>
      </c>
      <c r="H112" s="38" t="s">
        <v>133</v>
      </c>
      <c r="J112" s="15">
        <v>48.50333333333333</v>
      </c>
      <c r="L112" s="15">
        <v>-120.735</v>
      </c>
      <c r="N112" s="16">
        <v>1460</v>
      </c>
      <c r="P112" s="18">
        <v>-17.180491999999997</v>
      </c>
      <c r="R112" s="18">
        <v>-124.63755</v>
      </c>
    </row>
    <row r="113" spans="2:18" ht="12.75">
      <c r="B113" s="3" t="s">
        <v>21</v>
      </c>
      <c r="D113" s="3" t="s">
        <v>215</v>
      </c>
      <c r="H113" s="38">
        <v>34928</v>
      </c>
      <c r="J113" s="15">
        <v>48.43933333333333</v>
      </c>
      <c r="L113" s="15">
        <v>-120.8165</v>
      </c>
      <c r="N113" s="16">
        <v>1499.616</v>
      </c>
      <c r="P113" s="18">
        <v>-17.9</v>
      </c>
      <c r="R113" s="18">
        <v>-128</v>
      </c>
    </row>
    <row r="114" spans="2:18" ht="12.75">
      <c r="B114" s="3" t="s">
        <v>132</v>
      </c>
      <c r="E114" s="3" t="s">
        <v>214</v>
      </c>
      <c r="H114" s="38">
        <v>34928</v>
      </c>
      <c r="J114" s="15">
        <v>48.43933333333333</v>
      </c>
      <c r="L114" s="15">
        <v>-120.8165</v>
      </c>
      <c r="N114" s="16">
        <v>1499.616</v>
      </c>
      <c r="P114" s="18">
        <v>-18.2</v>
      </c>
      <c r="R114" s="18">
        <v>-131</v>
      </c>
    </row>
    <row r="117" spans="2:6" ht="12.75">
      <c r="B117" s="53" t="s">
        <v>184</v>
      </c>
      <c r="C117" s="17" t="s">
        <v>113</v>
      </c>
      <c r="D117" s="53"/>
      <c r="E117" s="53"/>
      <c r="F117" s="53"/>
    </row>
    <row r="118" spans="2:23" ht="12.75">
      <c r="B118" s="3" t="s">
        <v>219</v>
      </c>
      <c r="D118" s="3" t="s">
        <v>215</v>
      </c>
      <c r="F118" s="3" t="s">
        <v>216</v>
      </c>
      <c r="H118" s="38">
        <v>37442</v>
      </c>
      <c r="J118" s="15">
        <v>39.751669</v>
      </c>
      <c r="L118" s="15">
        <v>-106.764007</v>
      </c>
      <c r="N118" s="16">
        <v>2536</v>
      </c>
      <c r="P118" s="18">
        <v>-16.075350000000004</v>
      </c>
      <c r="Q118"/>
      <c r="R118" s="18">
        <v>-120.80672000000001</v>
      </c>
      <c r="V118"/>
      <c r="W118"/>
    </row>
    <row r="119" spans="2:23" ht="12.75">
      <c r="B119" s="3" t="s">
        <v>76</v>
      </c>
      <c r="D119" s="3" t="s">
        <v>215</v>
      </c>
      <c r="F119" s="3" t="s">
        <v>216</v>
      </c>
      <c r="H119" s="38">
        <v>37506</v>
      </c>
      <c r="J119" s="15">
        <v>39.751669</v>
      </c>
      <c r="L119" s="15">
        <v>-106.764007</v>
      </c>
      <c r="N119" s="16">
        <v>2536</v>
      </c>
      <c r="P119" s="18">
        <v>-15.252062500000001</v>
      </c>
      <c r="Q119"/>
      <c r="R119" s="18">
        <v>-113.27717</v>
      </c>
      <c r="V119"/>
      <c r="W119"/>
    </row>
    <row r="120" spans="2:23" ht="12.75">
      <c r="B120" s="3" t="s">
        <v>106</v>
      </c>
      <c r="E120" s="3" t="s">
        <v>214</v>
      </c>
      <c r="F120" s="3" t="s">
        <v>216</v>
      </c>
      <c r="H120" s="38">
        <v>37506</v>
      </c>
      <c r="P120" s="18">
        <v>-16.5732025</v>
      </c>
      <c r="Q120"/>
      <c r="R120" s="18">
        <v>-122.50148999999999</v>
      </c>
      <c r="V120"/>
      <c r="W120"/>
    </row>
    <row r="121" spans="2:23" ht="12.75">
      <c r="B121" s="3" t="s">
        <v>107</v>
      </c>
      <c r="E121" s="3" t="s">
        <v>214</v>
      </c>
      <c r="F121" s="3" t="s">
        <v>216</v>
      </c>
      <c r="H121" s="38">
        <v>37506</v>
      </c>
      <c r="P121" s="18">
        <v>-16.5169425</v>
      </c>
      <c r="Q121"/>
      <c r="R121" s="18">
        <v>-122.04425</v>
      </c>
      <c r="V121"/>
      <c r="W121"/>
    </row>
    <row r="122" spans="2:18" ht="12.75">
      <c r="B122" s="3" t="s">
        <v>108</v>
      </c>
      <c r="D122" s="13"/>
      <c r="H122" s="38" t="s">
        <v>133</v>
      </c>
      <c r="P122" s="44">
        <v>-16.5450725</v>
      </c>
      <c r="Q122" s="63"/>
      <c r="R122" s="44">
        <v>-122.27287</v>
      </c>
    </row>
    <row r="123" spans="2:18" ht="12.75">
      <c r="B123" s="3" t="s">
        <v>189</v>
      </c>
      <c r="D123" s="13"/>
      <c r="H123" s="38" t="s">
        <v>133</v>
      </c>
      <c r="P123" s="44">
        <v>-15.663706250000002</v>
      </c>
      <c r="Q123" s="63"/>
      <c r="R123" s="44">
        <v>-117.041945</v>
      </c>
    </row>
    <row r="124" spans="16:23" ht="12.75">
      <c r="P124"/>
      <c r="Q124"/>
      <c r="R124"/>
      <c r="V124"/>
      <c r="W124"/>
    </row>
    <row r="125" ht="12.75">
      <c r="N125" s="25"/>
    </row>
    <row r="126" spans="2:6" ht="12.75">
      <c r="B126" s="64" t="s">
        <v>185</v>
      </c>
      <c r="C126" s="17" t="s">
        <v>114</v>
      </c>
      <c r="D126" s="53"/>
      <c r="E126" s="53"/>
      <c r="F126" s="53"/>
    </row>
    <row r="127" spans="2:18" ht="12.75">
      <c r="B127" s="3" t="s">
        <v>160</v>
      </c>
      <c r="D127" s="3" t="s">
        <v>215</v>
      </c>
      <c r="F127" s="3" t="s">
        <v>216</v>
      </c>
      <c r="H127" s="38">
        <v>37135</v>
      </c>
      <c r="J127" s="15">
        <v>39.69165839</v>
      </c>
      <c r="K127"/>
      <c r="L127" s="15">
        <v>-107.32514385</v>
      </c>
      <c r="M127" s="2"/>
      <c r="N127" s="16">
        <v>3239</v>
      </c>
      <c r="P127" s="18">
        <v>-12.7</v>
      </c>
      <c r="Q127"/>
      <c r="R127" s="18">
        <v>-97</v>
      </c>
    </row>
    <row r="128" spans="2:18" ht="12.75">
      <c r="B128" s="3" t="s">
        <v>160</v>
      </c>
      <c r="D128" s="3" t="s">
        <v>215</v>
      </c>
      <c r="F128" s="3" t="s">
        <v>216</v>
      </c>
      <c r="H128" s="38">
        <v>37465</v>
      </c>
      <c r="J128" s="15">
        <v>39.69165839</v>
      </c>
      <c r="K128"/>
      <c r="L128" s="15">
        <v>-107.32514385</v>
      </c>
      <c r="M128" s="2"/>
      <c r="N128" s="16">
        <v>3239</v>
      </c>
      <c r="P128" s="18">
        <v>-13.96463</v>
      </c>
      <c r="Q128"/>
      <c r="R128" s="18">
        <v>-105.749608</v>
      </c>
    </row>
    <row r="129" spans="2:18" ht="12.75">
      <c r="B129" s="3" t="s">
        <v>160</v>
      </c>
      <c r="D129" s="3" t="s">
        <v>215</v>
      </c>
      <c r="F129" s="3" t="s">
        <v>216</v>
      </c>
      <c r="H129" s="38">
        <v>37821</v>
      </c>
      <c r="J129" s="15">
        <v>39.69165839</v>
      </c>
      <c r="K129"/>
      <c r="L129" s="15">
        <v>-107.32514385</v>
      </c>
      <c r="M129" s="2"/>
      <c r="N129" s="16">
        <v>3239</v>
      </c>
      <c r="P129" s="18">
        <v>-13.585610000000006</v>
      </c>
      <c r="Q129"/>
      <c r="R129" s="18">
        <v>-101.57375</v>
      </c>
    </row>
    <row r="130" spans="2:18" ht="12.75">
      <c r="B130" s="3" t="s">
        <v>186</v>
      </c>
      <c r="D130" s="13"/>
      <c r="E130" s="3" t="s">
        <v>214</v>
      </c>
      <c r="F130" s="3" t="s">
        <v>216</v>
      </c>
      <c r="H130" s="38" t="s">
        <v>133</v>
      </c>
      <c r="P130" s="44">
        <v>-16.382120000000008</v>
      </c>
      <c r="Q130" s="63"/>
      <c r="R130" s="44">
        <v>-117.67305499999998</v>
      </c>
    </row>
    <row r="131" spans="2:18" ht="12.75">
      <c r="B131" s="3" t="s">
        <v>189</v>
      </c>
      <c r="D131" s="13"/>
      <c r="H131" s="38" t="s">
        <v>133</v>
      </c>
      <c r="P131" s="44">
        <v>-13.416746666666668</v>
      </c>
      <c r="Q131" s="63"/>
      <c r="R131" s="44">
        <v>-101.44111933333333</v>
      </c>
    </row>
    <row r="132" spans="14:18" ht="12.75">
      <c r="N132" s="25"/>
      <c r="P132"/>
      <c r="Q132"/>
      <c r="R132"/>
    </row>
    <row r="133" spans="2:17" ht="12.75">
      <c r="B133" s="64" t="s">
        <v>150</v>
      </c>
      <c r="C133" s="17" t="s">
        <v>115</v>
      </c>
      <c r="D133" s="13"/>
      <c r="E133" s="13"/>
      <c r="F133" s="13"/>
      <c r="N133"/>
      <c r="Q133"/>
    </row>
    <row r="134" spans="2:18" ht="12.75">
      <c r="B134" s="3" t="s">
        <v>86</v>
      </c>
      <c r="D134"/>
      <c r="F134" s="3" t="s">
        <v>216</v>
      </c>
      <c r="H134" s="38">
        <v>37134</v>
      </c>
      <c r="J134" s="15">
        <v>39.653097745</v>
      </c>
      <c r="L134" s="15">
        <v>-107.3476292</v>
      </c>
      <c r="N134" s="16">
        <v>3166</v>
      </c>
      <c r="P134" s="18">
        <v>-10.7</v>
      </c>
      <c r="Q134"/>
      <c r="R134" s="18">
        <v>-90</v>
      </c>
    </row>
    <row r="135" spans="2:18" ht="12.75">
      <c r="B135" s="3" t="s">
        <v>87</v>
      </c>
      <c r="D135"/>
      <c r="F135" s="3" t="s">
        <v>216</v>
      </c>
      <c r="H135" s="38">
        <v>44768</v>
      </c>
      <c r="J135" s="15">
        <v>39.653097745</v>
      </c>
      <c r="L135" s="15">
        <v>-107.3476292</v>
      </c>
      <c r="N135" s="16">
        <v>3166</v>
      </c>
      <c r="P135" s="18">
        <v>-12.401959999999999</v>
      </c>
      <c r="Q135"/>
      <c r="R135" s="18">
        <v>-97.20120800000001</v>
      </c>
    </row>
    <row r="136" spans="2:18" ht="12.75">
      <c r="B136" s="3" t="s">
        <v>135</v>
      </c>
      <c r="D136"/>
      <c r="F136" s="3" t="s">
        <v>216</v>
      </c>
      <c r="H136" s="38">
        <v>37463</v>
      </c>
      <c r="J136" s="15">
        <v>39.653097745</v>
      </c>
      <c r="L136" s="15">
        <v>-107.3476292</v>
      </c>
      <c r="N136" s="16">
        <v>3166</v>
      </c>
      <c r="P136" s="18">
        <v>-12.529029999999999</v>
      </c>
      <c r="Q136"/>
      <c r="R136" s="18">
        <v>-98.16538800000001</v>
      </c>
    </row>
    <row r="137" spans="2:18" ht="12.75">
      <c r="B137" s="3" t="s">
        <v>86</v>
      </c>
      <c r="D137"/>
      <c r="F137" s="3" t="s">
        <v>216</v>
      </c>
      <c r="H137" s="38">
        <v>37821</v>
      </c>
      <c r="J137" s="15">
        <v>39.653097745</v>
      </c>
      <c r="L137" s="15">
        <v>-107.3476292</v>
      </c>
      <c r="N137" s="16">
        <v>3166</v>
      </c>
      <c r="P137" s="18">
        <v>-11.414264999999997</v>
      </c>
      <c r="Q137"/>
      <c r="R137" s="18">
        <v>-92.88621999999998</v>
      </c>
    </row>
    <row r="138" spans="2:30" ht="12.75">
      <c r="B138" s="3" t="s">
        <v>136</v>
      </c>
      <c r="C138" s="20"/>
      <c r="E138" s="3" t="s">
        <v>214</v>
      </c>
      <c r="F138" s="3" t="s">
        <v>216</v>
      </c>
      <c r="G138" s="28"/>
      <c r="H138" s="38">
        <v>37821</v>
      </c>
      <c r="J138" s="15">
        <v>39.653097745</v>
      </c>
      <c r="L138" s="15">
        <v>-107.3476292</v>
      </c>
      <c r="N138" s="16">
        <v>3166</v>
      </c>
      <c r="P138" s="18">
        <v>-16.230800000000006</v>
      </c>
      <c r="Q138" s="28"/>
      <c r="R138" s="18">
        <v>-117.08940999999999</v>
      </c>
      <c r="AA138" s="29"/>
      <c r="AD138" s="29"/>
    </row>
    <row r="139" spans="2:18" ht="12.75">
      <c r="B139" s="3" t="s">
        <v>82</v>
      </c>
      <c r="E139" s="3" t="s">
        <v>214</v>
      </c>
      <c r="F139" s="3" t="s">
        <v>216</v>
      </c>
      <c r="H139" s="38">
        <v>37821</v>
      </c>
      <c r="J139" s="15">
        <v>39.653097745</v>
      </c>
      <c r="L139" s="15">
        <v>-107.3476292</v>
      </c>
      <c r="N139" s="16">
        <v>3166</v>
      </c>
      <c r="P139" s="18">
        <v>-16.533440000000006</v>
      </c>
      <c r="Q139"/>
      <c r="R139" s="18">
        <v>-118.25669999999998</v>
      </c>
    </row>
    <row r="140" spans="2:18" ht="12.75">
      <c r="B140" s="3" t="s">
        <v>187</v>
      </c>
      <c r="D140" s="13"/>
      <c r="E140" s="13"/>
      <c r="F140" s="13"/>
      <c r="H140" s="38" t="s">
        <v>133</v>
      </c>
      <c r="P140" s="44">
        <v>-16.382120000000008</v>
      </c>
      <c r="Q140" s="63"/>
      <c r="R140" s="44">
        <v>-117.67305499999998</v>
      </c>
    </row>
    <row r="141" spans="2:18" ht="12.75">
      <c r="B141" s="3" t="s">
        <v>189</v>
      </c>
      <c r="D141" s="13"/>
      <c r="H141" s="38" t="s">
        <v>133</v>
      </c>
      <c r="P141" s="44">
        <v>-11.76131375</v>
      </c>
      <c r="Q141" s="63"/>
      <c r="R141" s="44">
        <v>-94.563204</v>
      </c>
    </row>
    <row r="142" spans="2:18" ht="12.75">
      <c r="B142" s="13"/>
      <c r="D142" s="13"/>
      <c r="E142" s="13"/>
      <c r="F142" s="13"/>
      <c r="N142"/>
      <c r="P142"/>
      <c r="Q142"/>
      <c r="R142"/>
    </row>
    <row r="143" spans="2:17" ht="12.75">
      <c r="B143" s="13"/>
      <c r="D143" s="13"/>
      <c r="E143" s="13"/>
      <c r="F143" s="13"/>
      <c r="N143"/>
      <c r="Q143"/>
    </row>
    <row r="144" spans="2:6" ht="12.75">
      <c r="B144" s="64" t="s">
        <v>188</v>
      </c>
      <c r="C144" s="17" t="s">
        <v>116</v>
      </c>
      <c r="D144" s="53"/>
      <c r="E144" s="53"/>
      <c r="F144" s="53"/>
    </row>
    <row r="145" spans="2:18" ht="12.75">
      <c r="B145" s="3" t="s">
        <v>91</v>
      </c>
      <c r="D145" s="3" t="s">
        <v>215</v>
      </c>
      <c r="F145" s="3" t="s">
        <v>216</v>
      </c>
      <c r="H145" s="38">
        <v>37119</v>
      </c>
      <c r="J145" s="15">
        <v>39.764731</v>
      </c>
      <c r="L145" s="15">
        <v>-107.346229</v>
      </c>
      <c r="M145" s="2"/>
      <c r="N145" s="16">
        <v>3276</v>
      </c>
      <c r="P145" s="18">
        <v>-13.5</v>
      </c>
      <c r="R145" s="18">
        <v>-104</v>
      </c>
    </row>
    <row r="146" spans="2:18" ht="12.75">
      <c r="B146" s="3" t="s">
        <v>222</v>
      </c>
      <c r="D146" s="3" t="s">
        <v>215</v>
      </c>
      <c r="F146" s="3" t="s">
        <v>216</v>
      </c>
      <c r="H146" s="38">
        <v>37421</v>
      </c>
      <c r="J146" s="15">
        <v>39.764731</v>
      </c>
      <c r="L146" s="15">
        <v>-107.346229</v>
      </c>
      <c r="M146" s="2"/>
      <c r="N146" s="16">
        <v>3276</v>
      </c>
      <c r="P146" s="18">
        <v>-16.7</v>
      </c>
      <c r="R146" s="18">
        <v>-122</v>
      </c>
    </row>
    <row r="147" spans="2:18" ht="12.75">
      <c r="B147" s="3" t="s">
        <v>223</v>
      </c>
      <c r="D147" s="3" t="s">
        <v>215</v>
      </c>
      <c r="F147" s="3" t="s">
        <v>216</v>
      </c>
      <c r="H147" s="38">
        <v>37421</v>
      </c>
      <c r="J147" s="15">
        <v>39.764731</v>
      </c>
      <c r="L147" s="15">
        <v>-107.346229</v>
      </c>
      <c r="M147" s="2"/>
      <c r="N147" s="16">
        <v>3276</v>
      </c>
      <c r="P147" s="18">
        <v>-14.2</v>
      </c>
      <c r="R147" s="18">
        <v>-106</v>
      </c>
    </row>
    <row r="148" spans="2:18" ht="12.75">
      <c r="B148" s="3" t="s">
        <v>222</v>
      </c>
      <c r="D148" s="3" t="s">
        <v>215</v>
      </c>
      <c r="F148" s="3" t="s">
        <v>216</v>
      </c>
      <c r="H148" s="38">
        <v>37467</v>
      </c>
      <c r="J148" s="15">
        <v>39.764731</v>
      </c>
      <c r="L148" s="15">
        <v>-107.346229</v>
      </c>
      <c r="M148" s="2"/>
      <c r="N148" s="16">
        <v>3276</v>
      </c>
      <c r="P148" s="18">
        <v>-13.978209999999997</v>
      </c>
      <c r="R148" s="18">
        <v>-106.992108</v>
      </c>
    </row>
    <row r="149" spans="2:18" ht="12.75">
      <c r="B149" s="3" t="s">
        <v>224</v>
      </c>
      <c r="D149" s="3" t="s">
        <v>215</v>
      </c>
      <c r="F149" s="3" t="s">
        <v>216</v>
      </c>
      <c r="H149" s="38">
        <v>37467</v>
      </c>
      <c r="J149" s="15">
        <v>39.764731</v>
      </c>
      <c r="L149" s="15">
        <v>-107.346229</v>
      </c>
      <c r="M149" s="2"/>
      <c r="N149" s="16">
        <v>3276</v>
      </c>
      <c r="P149" s="18">
        <v>-13.982089999999996</v>
      </c>
      <c r="R149" s="18">
        <v>-105.779428</v>
      </c>
    </row>
    <row r="150" spans="2:18" ht="12.75">
      <c r="B150" s="3" t="s">
        <v>91</v>
      </c>
      <c r="D150" s="3" t="s">
        <v>215</v>
      </c>
      <c r="F150" s="3" t="s">
        <v>216</v>
      </c>
      <c r="H150" s="38">
        <v>37820</v>
      </c>
      <c r="J150" s="15">
        <v>39.764731</v>
      </c>
      <c r="L150" s="15">
        <v>-107.346229</v>
      </c>
      <c r="M150" s="2"/>
      <c r="N150" s="16">
        <v>3276</v>
      </c>
      <c r="P150" s="18">
        <v>-13.59886666666667</v>
      </c>
      <c r="R150" s="18">
        <v>-104.23889</v>
      </c>
    </row>
    <row r="151" spans="2:18" ht="12.75">
      <c r="B151" s="3" t="s">
        <v>118</v>
      </c>
      <c r="E151" s="3" t="s">
        <v>214</v>
      </c>
      <c r="F151" s="3" t="s">
        <v>216</v>
      </c>
      <c r="H151" s="38">
        <v>37119</v>
      </c>
      <c r="P151" s="18">
        <v>-16.9</v>
      </c>
      <c r="R151" s="18">
        <v>-122</v>
      </c>
    </row>
    <row r="152" spans="2:18" ht="12.75">
      <c r="B152" s="3" t="s">
        <v>118</v>
      </c>
      <c r="E152" s="3" t="s">
        <v>214</v>
      </c>
      <c r="F152" s="3" t="s">
        <v>216</v>
      </c>
      <c r="H152" s="38">
        <v>37421</v>
      </c>
      <c r="P152" s="18">
        <v>-17.5</v>
      </c>
      <c r="R152" s="18">
        <v>-127</v>
      </c>
    </row>
    <row r="153" spans="2:18" ht="12.75">
      <c r="B153" s="3" t="s">
        <v>118</v>
      </c>
      <c r="E153" s="3" t="s">
        <v>214</v>
      </c>
      <c r="F153" s="3" t="s">
        <v>216</v>
      </c>
      <c r="H153" s="38">
        <v>37820</v>
      </c>
      <c r="P153" s="18">
        <v>-16.905920000000005</v>
      </c>
      <c r="R153" s="18">
        <v>-120.13676</v>
      </c>
    </row>
    <row r="154" spans="2:18" ht="12.75">
      <c r="B154" s="3" t="s">
        <v>225</v>
      </c>
      <c r="E154" s="3" t="s">
        <v>214</v>
      </c>
      <c r="F154" s="3" t="s">
        <v>216</v>
      </c>
      <c r="H154" s="38">
        <v>37820</v>
      </c>
      <c r="P154" s="18">
        <v>-17.21696666666667</v>
      </c>
      <c r="R154" s="18">
        <v>-123.94853</v>
      </c>
    </row>
    <row r="155" spans="2:18" ht="12.75">
      <c r="B155" s="3" t="s">
        <v>108</v>
      </c>
      <c r="D155" s="13"/>
      <c r="E155" s="13"/>
      <c r="F155" s="13"/>
      <c r="H155" s="38" t="s">
        <v>133</v>
      </c>
      <c r="P155" s="44">
        <v>-17.130721666666666</v>
      </c>
      <c r="Q155" s="44"/>
      <c r="R155" s="44">
        <v>-123.2713225</v>
      </c>
    </row>
    <row r="156" spans="2:18" ht="12.75">
      <c r="B156" s="3" t="s">
        <v>189</v>
      </c>
      <c r="D156" s="13"/>
      <c r="E156" s="13"/>
      <c r="F156" s="13"/>
      <c r="H156" s="38" t="s">
        <v>133</v>
      </c>
      <c r="P156" s="44">
        <v>-14.326527777777777</v>
      </c>
      <c r="Q156" s="44"/>
      <c r="R156" s="44">
        <v>-108.16840433333333</v>
      </c>
    </row>
    <row r="157" spans="2:18" ht="12.75">
      <c r="B157" s="13"/>
      <c r="D157" s="13"/>
      <c r="E157" s="13"/>
      <c r="F157" s="13"/>
      <c r="N157"/>
      <c r="P157"/>
      <c r="Q157"/>
      <c r="R157"/>
    </row>
    <row r="158" spans="2:6" ht="12.75">
      <c r="B158" s="64" t="s">
        <v>190</v>
      </c>
      <c r="C158" s="17" t="s">
        <v>168</v>
      </c>
      <c r="D158" s="53"/>
      <c r="E158" s="53"/>
      <c r="F158" s="53"/>
    </row>
    <row r="159" spans="2:20" ht="12.75">
      <c r="B159" s="3" t="s">
        <v>228</v>
      </c>
      <c r="F159" s="3" t="s">
        <v>216</v>
      </c>
      <c r="H159" s="38">
        <v>37477</v>
      </c>
      <c r="J159" s="15">
        <v>39.074257</v>
      </c>
      <c r="L159" s="15">
        <v>-111.497336</v>
      </c>
      <c r="M159" s="2"/>
      <c r="N159" s="16">
        <v>3093</v>
      </c>
      <c r="P159" s="18">
        <v>-12.077494999999999</v>
      </c>
      <c r="R159" s="18">
        <v>-98.16538800000001</v>
      </c>
      <c r="T159"/>
    </row>
    <row r="160" spans="2:20" ht="12.75">
      <c r="B160" s="3" t="s">
        <v>228</v>
      </c>
      <c r="F160" s="3" t="s">
        <v>216</v>
      </c>
      <c r="H160" s="38">
        <v>37844</v>
      </c>
      <c r="J160" s="15">
        <v>39.074257</v>
      </c>
      <c r="L160" s="15">
        <v>-111.497336</v>
      </c>
      <c r="M160" s="2"/>
      <c r="N160" s="16">
        <v>3093</v>
      </c>
      <c r="P160" s="18">
        <v>-11.137653333333336</v>
      </c>
      <c r="R160" s="18">
        <v>-94.31175999999999</v>
      </c>
      <c r="T160"/>
    </row>
    <row r="161" spans="2:20" ht="12.75">
      <c r="B161" s="3" t="s">
        <v>199</v>
      </c>
      <c r="D161" s="13"/>
      <c r="E161" s="13"/>
      <c r="F161" s="13"/>
      <c r="H161" s="38" t="s">
        <v>133</v>
      </c>
      <c r="P161" s="44">
        <v>-15.703589743589742</v>
      </c>
      <c r="Q161" s="44"/>
      <c r="R161" s="44">
        <v>-113.02871794871794</v>
      </c>
      <c r="T161"/>
    </row>
    <row r="162" spans="2:20" ht="12.75">
      <c r="B162" s="3" t="s">
        <v>109</v>
      </c>
      <c r="D162" s="13"/>
      <c r="E162" s="13"/>
      <c r="F162" s="13"/>
      <c r="H162" s="38" t="s">
        <v>133</v>
      </c>
      <c r="P162" s="44">
        <v>-11.607574166666668</v>
      </c>
      <c r="Q162" s="44"/>
      <c r="R162" s="44">
        <v>-96.238574</v>
      </c>
      <c r="T162"/>
    </row>
    <row r="163" spans="13:18" ht="12.75">
      <c r="M163" s="2"/>
      <c r="P163"/>
      <c r="Q163"/>
      <c r="R163"/>
    </row>
    <row r="164" spans="2:13" ht="12.75">
      <c r="B164" s="53" t="s">
        <v>162</v>
      </c>
      <c r="C164" s="17" t="s">
        <v>117</v>
      </c>
      <c r="M164" s="2"/>
    </row>
    <row r="165" spans="2:20" ht="12.75">
      <c r="B165" s="3" t="s">
        <v>193</v>
      </c>
      <c r="F165"/>
      <c r="G165" t="s">
        <v>216</v>
      </c>
      <c r="H165" s="38">
        <v>37475</v>
      </c>
      <c r="M165" s="2"/>
      <c r="P165" s="18">
        <v>-15.880865</v>
      </c>
      <c r="R165" s="18">
        <v>-116.23630800000001</v>
      </c>
      <c r="T165"/>
    </row>
    <row r="166" spans="2:20" ht="12.75">
      <c r="B166" s="3" t="s">
        <v>195</v>
      </c>
      <c r="F166"/>
      <c r="G166" t="s">
        <v>216</v>
      </c>
      <c r="H166" s="38">
        <v>37475</v>
      </c>
      <c r="M166" s="2"/>
      <c r="P166" s="18">
        <v>-13.560625</v>
      </c>
      <c r="R166" s="18">
        <v>-106.56468799999999</v>
      </c>
      <c r="T166"/>
    </row>
    <row r="167" spans="2:20" ht="12.75">
      <c r="B167" s="3" t="s">
        <v>196</v>
      </c>
      <c r="F167"/>
      <c r="G167" t="s">
        <v>216</v>
      </c>
      <c r="H167" s="38">
        <v>37478</v>
      </c>
      <c r="M167" s="2"/>
      <c r="P167" s="18">
        <v>-15.206714999999999</v>
      </c>
      <c r="R167" s="18">
        <v>-112.87658799999998</v>
      </c>
      <c r="T167"/>
    </row>
    <row r="168" spans="2:20" ht="12.75">
      <c r="B168" s="3" t="s">
        <v>194</v>
      </c>
      <c r="E168" s="3" t="s">
        <v>214</v>
      </c>
      <c r="G168" t="s">
        <v>216</v>
      </c>
      <c r="H168" s="38">
        <v>37475</v>
      </c>
      <c r="M168" s="2"/>
      <c r="P168" s="18">
        <v>-16.621944999999997</v>
      </c>
      <c r="R168" s="18">
        <v>-121.67348799999998</v>
      </c>
      <c r="T168"/>
    </row>
    <row r="169" spans="2:20" ht="12.75">
      <c r="B169" s="3" t="s">
        <v>197</v>
      </c>
      <c r="E169" s="3" t="s">
        <v>214</v>
      </c>
      <c r="G169" t="s">
        <v>216</v>
      </c>
      <c r="H169" s="38">
        <v>37478</v>
      </c>
      <c r="M169" s="2"/>
      <c r="P169" s="18">
        <v>-16.840195</v>
      </c>
      <c r="R169" s="18">
        <v>-120.31170800000001</v>
      </c>
      <c r="T169"/>
    </row>
    <row r="170" ht="12.75">
      <c r="M170" s="2"/>
    </row>
    <row r="171" ht="12.75">
      <c r="M171" s="2"/>
    </row>
  </sheetData>
  <sheetProtection/>
  <mergeCells count="7">
    <mergeCell ref="P5:R5"/>
    <mergeCell ref="V5:Z5"/>
    <mergeCell ref="AB5:AF5"/>
    <mergeCell ref="A2:L2"/>
    <mergeCell ref="P4:R4"/>
    <mergeCell ref="V4:Z4"/>
    <mergeCell ref="AB4:AF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Pratigya Polissar</dc:creator>
  <cp:keywords/>
  <dc:description/>
  <cp:lastModifiedBy>Pratigya Polissar</cp:lastModifiedBy>
  <dcterms:created xsi:type="dcterms:W3CDTF">2010-05-13T01:07:51Z</dcterms:created>
  <dcterms:modified xsi:type="dcterms:W3CDTF">2012-07-16T10:32:01Z</dcterms:modified>
  <cp:category/>
  <cp:version/>
  <cp:contentType/>
  <cp:contentStatus/>
</cp:coreProperties>
</file>