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15480" windowHeight="10740" tabRatio="2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<sst xmlns="http://schemas.openxmlformats.org/spreadsheetml/2006/main" count="90" uniqueCount="75">
  <si>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>Direct Labor</t>
  </si>
  <si>
    <t>Position</t>
  </si>
  <si>
    <t>Campus</t>
  </si>
  <si>
    <t>% Time</t>
  </si>
  <si>
    <t>Labor Cost</t>
  </si>
  <si>
    <t>Name</t>
  </si>
  <si>
    <t>Bill Berry</t>
  </si>
  <si>
    <t>Larry Hogle</t>
  </si>
  <si>
    <t>Mary DiFranco</t>
  </si>
  <si>
    <t># Months</t>
  </si>
  <si>
    <t>Period of Performance</t>
  </si>
  <si>
    <t>Burney LeBoeuf</t>
  </si>
  <si>
    <t>Subtotal Direct Labor:</t>
  </si>
  <si>
    <t>Fringe @</t>
  </si>
  <si>
    <t>%</t>
  </si>
  <si>
    <t>Managing Director</t>
  </si>
  <si>
    <t>Research Project Director</t>
  </si>
  <si>
    <t>Business Systems Manager</t>
  </si>
  <si>
    <t>TBD</t>
  </si>
  <si>
    <t>Chair - Core Research Directors</t>
  </si>
  <si>
    <t>HR Analyst</t>
  </si>
  <si>
    <t>??</t>
  </si>
  <si>
    <t>Diane Gazzano</t>
  </si>
  <si>
    <t>Other Direct Costs</t>
  </si>
  <si>
    <t>Travel to UCSC</t>
  </si>
  <si>
    <t>Office Supplies</t>
  </si>
  <si>
    <t>Visa Application Fees</t>
  </si>
  <si>
    <t>5 applications @ $1500 each</t>
  </si>
  <si>
    <t>Employee Development</t>
  </si>
  <si>
    <t>Business Conferences</t>
  </si>
  <si>
    <t>Equipment Maintenance</t>
  </si>
  <si>
    <t>Printers, Copy Machine, Computers, etc.</t>
  </si>
  <si>
    <t>ODC Total:</t>
  </si>
  <si>
    <t>$50 per person at UARC per month</t>
  </si>
  <si>
    <t>Subtotal:</t>
  </si>
  <si>
    <t>F&amp;A @</t>
  </si>
  <si>
    <t>Assumed Revenue Base over POP:</t>
  </si>
  <si>
    <t>Management Task Cost as % of Revenue Base:</t>
  </si>
  <si>
    <t>COST OF MANAGEMENT TASK OVER A PERIOD OF 11 MONTHS</t>
  </si>
  <si>
    <t>Monthly Rate</t>
  </si>
  <si>
    <t>Stipends for Core Research Directors</t>
  </si>
  <si>
    <t>Discretionary Bonus Pool</t>
  </si>
  <si>
    <t>$5000 each (6)</t>
  </si>
  <si>
    <t>Buddy Morris</t>
  </si>
  <si>
    <t>Safety &amp; Health</t>
  </si>
  <si>
    <t>Fee @</t>
  </si>
  <si>
    <t>STI @</t>
  </si>
  <si>
    <t>Total Cost:</t>
  </si>
  <si>
    <t>ARP @</t>
  </si>
  <si>
    <t>Other Support</t>
  </si>
  <si>
    <t>Task Plan Preparation Support</t>
  </si>
  <si>
    <t>Subcontracting</t>
  </si>
  <si>
    <t>Performance bonus</t>
  </si>
  <si>
    <t>Financial Analyst</t>
  </si>
  <si>
    <t>Esther Sylvan/Other</t>
  </si>
  <si>
    <t>Subcontracts Manager</t>
  </si>
  <si>
    <t>Administrative/Purchasing Mgr</t>
  </si>
  <si>
    <t>Subtotal UARC Direct Labor:</t>
  </si>
  <si>
    <t>Total UARC Labor Cost:</t>
  </si>
  <si>
    <t>Total Campus Labor Cost:</t>
  </si>
  <si>
    <t>UARC F&amp;A @</t>
  </si>
  <si>
    <t>Campus F&amp;A @</t>
  </si>
  <si>
    <t>Total ODC Cost:</t>
  </si>
  <si>
    <t>Kathy Beattie</t>
  </si>
  <si>
    <t>AHR Analyst</t>
  </si>
  <si>
    <t>SHR Analyst</t>
  </si>
  <si>
    <t>2 Trips per week (44 weeks)</t>
  </si>
  <si>
    <t>Administrative Support</t>
  </si>
  <si>
    <t>International Program Office</t>
  </si>
  <si>
    <t>Training</t>
  </si>
  <si>
    <t>Employee development</t>
  </si>
  <si>
    <t>Contingencies</t>
  </si>
  <si>
    <t>IT System Administrator</t>
  </si>
  <si>
    <t>UARC (NRP Based)</t>
  </si>
  <si>
    <t>(Starting either December 16 or January 1?)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</si>
</sst>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165" fontId="2" fillId="0" borderId="1" xfId="0" applyNumberFormat="1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/>
      <protection locked="0"/>
    </xf>
    <xf numFmtId="10" fontId="2" fillId="3" borderId="0" xfId="0" applyNumberFormat="1" applyFont="1" applyFill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5" fontId="2" fillId="4" borderId="0" xfId="0" applyNumberFormat="1" applyFont="1" applyFill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2" fillId="4" borderId="0" xfId="0" applyNumberFormat="1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16</xdr:row>
      <xdr:rowOff>57150</xdr:rowOff>
    </xdr:from>
    <xdr:to>
      <xdr:col>3</xdr:col>
      <xdr:colOff>1047750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562225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75</xdr:row>
      <xdr:rowOff>76200</xdr:rowOff>
    </xdr:from>
    <xdr:to>
      <xdr:col>3</xdr:col>
      <xdr:colOff>657225</xdr:colOff>
      <xdr:row>78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2163425"/>
          <a:ext cx="1428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pane ySplit="1" topLeftCell="BM2" activePane="bottomLeft" state="frozen"/>
      <selection pane="topLeft" activeCell="A1" sqref="A1"/>
      <selection pane="bottomLeft" activeCell="P12" sqref="P12"/>
    </sheetView>
  </sheetViews>
  <sheetFormatPr defaultColWidth="9.140625" defaultRowHeight="12.75"/>
  <cols>
    <col min="1" max="1" width="6.421875" style="1" customWidth="1"/>
    <col min="2" max="2" width="17.28125" style="1" customWidth="1"/>
    <col min="3" max="3" width="2.7109375" style="1" customWidth="1"/>
    <col min="4" max="4" width="20.28125" style="1" customWidth="1"/>
    <col min="5" max="5" width="2.140625" style="1" customWidth="1"/>
    <col min="6" max="6" width="12.7109375" style="1" customWidth="1"/>
    <col min="7" max="7" width="2.00390625" style="1" customWidth="1"/>
    <col min="8" max="8" width="7.7109375" style="1" customWidth="1"/>
    <col min="9" max="9" width="2.421875" style="1" customWidth="1"/>
    <col min="10" max="10" width="6.421875" style="1" customWidth="1"/>
    <col min="11" max="11" width="2.421875" style="1" customWidth="1"/>
    <col min="12" max="12" width="9.7109375" style="1" customWidth="1"/>
    <col min="13" max="16384" width="9.140625" style="1" customWidth="1"/>
  </cols>
  <sheetData>
    <row r="1" spans="1:14" ht="12.75">
      <c r="A1" s="20"/>
      <c r="B1" s="29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"/>
      <c r="M1" s="2"/>
      <c r="N1" s="2"/>
    </row>
    <row r="2" spans="4:6" ht="12.75">
      <c r="D2" s="37" t="s">
        <v>74</v>
      </c>
      <c r="E2" s="37"/>
      <c r="F2" s="37"/>
    </row>
    <row r="3" spans="1:14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 thickBot="1">
      <c r="A4" s="28" t="s">
        <v>0</v>
      </c>
      <c r="B4" s="28"/>
      <c r="C4" s="28"/>
      <c r="D4" s="28"/>
      <c r="E4" s="28"/>
      <c r="F4" s="28"/>
      <c r="G4" s="2"/>
      <c r="H4" s="28" t="s">
        <v>10</v>
      </c>
      <c r="I4" s="28"/>
      <c r="J4" s="28"/>
      <c r="K4" s="28"/>
      <c r="L4" s="28"/>
      <c r="M4" s="2"/>
      <c r="N4" s="2"/>
    </row>
    <row r="5" spans="1:14" ht="12.75">
      <c r="A5" s="2"/>
      <c r="B5" s="3" t="s">
        <v>5</v>
      </c>
      <c r="C5" s="3"/>
      <c r="D5" s="3" t="s">
        <v>1</v>
      </c>
      <c r="E5" s="3"/>
      <c r="F5" s="3" t="s">
        <v>39</v>
      </c>
      <c r="G5" s="3"/>
      <c r="H5" s="4" t="s">
        <v>3</v>
      </c>
      <c r="I5" s="3"/>
      <c r="J5" s="4" t="s">
        <v>9</v>
      </c>
      <c r="K5" s="3"/>
      <c r="L5" s="3" t="s">
        <v>4</v>
      </c>
      <c r="M5" s="2"/>
      <c r="N5" s="2"/>
    </row>
    <row r="6" spans="1:14" ht="12.75">
      <c r="A6" s="3" t="s">
        <v>73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 t="s">
        <v>6</v>
      </c>
      <c r="C7" s="2"/>
      <c r="D7" s="2" t="s">
        <v>15</v>
      </c>
      <c r="E7" s="2"/>
      <c r="F7" s="5">
        <v>14210</v>
      </c>
      <c r="G7" s="2"/>
      <c r="H7" s="2">
        <v>90</v>
      </c>
      <c r="I7" s="2"/>
      <c r="J7" s="2">
        <v>11</v>
      </c>
      <c r="K7" s="2"/>
      <c r="L7" s="6">
        <f>F7*(H7/100)*J7</f>
        <v>140679</v>
      </c>
      <c r="M7" s="2"/>
      <c r="N7" s="2"/>
    </row>
    <row r="8" spans="1:14" ht="12.75">
      <c r="A8" s="2"/>
      <c r="B8" s="2" t="s">
        <v>7</v>
      </c>
      <c r="C8" s="2"/>
      <c r="D8" s="2" t="s">
        <v>16</v>
      </c>
      <c r="E8" s="2"/>
      <c r="F8" s="5">
        <v>13333</v>
      </c>
      <c r="G8" s="2"/>
      <c r="H8" s="2">
        <v>100</v>
      </c>
      <c r="I8" s="2"/>
      <c r="J8" s="2">
        <v>11</v>
      </c>
      <c r="K8" s="2"/>
      <c r="L8" s="6">
        <f aca="true" t="shared" si="0" ref="L8:L31">F8*(H8/100)*J8</f>
        <v>146663</v>
      </c>
      <c r="M8" s="2"/>
      <c r="N8" s="2"/>
    </row>
    <row r="9" spans="1:14" ht="12.75">
      <c r="A9" s="2"/>
      <c r="B9" s="2" t="s">
        <v>8</v>
      </c>
      <c r="C9" s="2"/>
      <c r="D9" s="2" t="s">
        <v>17</v>
      </c>
      <c r="E9" s="2"/>
      <c r="F9" s="5">
        <v>9538</v>
      </c>
      <c r="G9" s="2"/>
      <c r="H9" s="2">
        <v>100</v>
      </c>
      <c r="I9" s="2"/>
      <c r="J9" s="2">
        <v>11</v>
      </c>
      <c r="K9" s="2"/>
      <c r="L9" s="6">
        <f t="shared" si="0"/>
        <v>104918</v>
      </c>
      <c r="M9" s="2"/>
      <c r="N9" s="2"/>
    </row>
    <row r="10" spans="1:14" ht="12.75">
      <c r="A10" s="2"/>
      <c r="B10" s="2" t="s">
        <v>18</v>
      </c>
      <c r="C10" s="2"/>
      <c r="D10" s="2" t="s">
        <v>55</v>
      </c>
      <c r="E10" s="2"/>
      <c r="F10" s="5">
        <v>6000</v>
      </c>
      <c r="G10" s="2"/>
      <c r="H10" s="2">
        <v>50</v>
      </c>
      <c r="I10" s="2"/>
      <c r="J10" s="2">
        <v>11</v>
      </c>
      <c r="K10" s="2"/>
      <c r="L10" s="6">
        <f t="shared" si="0"/>
        <v>33000</v>
      </c>
      <c r="M10" s="2"/>
      <c r="N10" s="2"/>
    </row>
    <row r="11" spans="1:14" ht="12.75">
      <c r="A11" s="2"/>
      <c r="B11" s="2" t="s">
        <v>18</v>
      </c>
      <c r="C11" s="2"/>
      <c r="D11" s="2" t="s">
        <v>53</v>
      </c>
      <c r="E11" s="2"/>
      <c r="F11" s="5">
        <v>6200</v>
      </c>
      <c r="G11" s="2"/>
      <c r="H11" s="2">
        <v>100</v>
      </c>
      <c r="I11" s="2"/>
      <c r="J11" s="2">
        <v>11</v>
      </c>
      <c r="K11" s="2"/>
      <c r="L11" s="6">
        <f t="shared" si="0"/>
        <v>68200</v>
      </c>
      <c r="M11" s="2"/>
      <c r="N11" s="2"/>
    </row>
    <row r="12" spans="1:14" ht="12.75">
      <c r="A12" s="2"/>
      <c r="B12" s="2" t="s">
        <v>18</v>
      </c>
      <c r="C12" s="2"/>
      <c r="D12" s="2" t="s">
        <v>20</v>
      </c>
      <c r="E12" s="2"/>
      <c r="F12" s="5">
        <v>7000</v>
      </c>
      <c r="G12" s="2"/>
      <c r="H12" s="2">
        <v>100</v>
      </c>
      <c r="I12" s="2"/>
      <c r="J12" s="2">
        <v>11</v>
      </c>
      <c r="K12" s="2"/>
      <c r="L12" s="6">
        <f t="shared" si="0"/>
        <v>77000</v>
      </c>
      <c r="M12" s="2"/>
      <c r="N12" s="2"/>
    </row>
    <row r="13" spans="1:14" ht="12.75">
      <c r="A13" s="2"/>
      <c r="B13" s="2" t="s">
        <v>22</v>
      </c>
      <c r="C13" s="2"/>
      <c r="D13" s="2" t="s">
        <v>56</v>
      </c>
      <c r="E13" s="2"/>
      <c r="F13" s="5">
        <v>5524</v>
      </c>
      <c r="G13" s="2"/>
      <c r="H13" s="2">
        <v>95</v>
      </c>
      <c r="I13" s="2"/>
      <c r="J13" s="2">
        <v>11</v>
      </c>
      <c r="K13" s="2"/>
      <c r="L13" s="6">
        <f t="shared" si="0"/>
        <v>57725.8</v>
      </c>
      <c r="M13" s="2"/>
      <c r="N13" s="2"/>
    </row>
    <row r="14" spans="1:14" ht="12.75">
      <c r="A14" s="2"/>
      <c r="B14" s="2"/>
      <c r="C14" s="2"/>
      <c r="D14" s="2"/>
      <c r="E14" s="2"/>
      <c r="F14" s="5"/>
      <c r="G14" s="2"/>
      <c r="H14" s="2"/>
      <c r="I14" s="2"/>
      <c r="J14" s="2"/>
      <c r="K14" s="2"/>
      <c r="L14" s="7"/>
      <c r="M14" s="2"/>
      <c r="N14" s="2"/>
    </row>
    <row r="15" spans="1:14" ht="12.75">
      <c r="A15" s="2"/>
      <c r="B15" s="2"/>
      <c r="C15" s="2"/>
      <c r="D15" s="2"/>
      <c r="E15" s="2"/>
      <c r="F15" s="34" t="s">
        <v>57</v>
      </c>
      <c r="G15" s="34"/>
      <c r="H15" s="34"/>
      <c r="I15" s="34"/>
      <c r="J15" s="34"/>
      <c r="K15" s="34"/>
      <c r="L15" s="8">
        <f>SUM(L7:L14)</f>
        <v>628185.8</v>
      </c>
      <c r="M15" s="2"/>
      <c r="N15" s="2"/>
    </row>
    <row r="16" spans="1:14" ht="12.75">
      <c r="A16" s="2"/>
      <c r="B16" s="2"/>
      <c r="C16" s="2"/>
      <c r="D16" s="2"/>
      <c r="E16" s="2"/>
      <c r="F16" s="5"/>
      <c r="G16" s="2"/>
      <c r="H16" s="2"/>
      <c r="I16" s="2"/>
      <c r="J16" s="2"/>
      <c r="K16" s="2"/>
      <c r="L16" s="6"/>
      <c r="M16" s="2"/>
      <c r="N16" s="2"/>
    </row>
    <row r="17" spans="1:14" ht="12.75">
      <c r="A17" s="2"/>
      <c r="B17" s="2"/>
      <c r="C17" s="2"/>
      <c r="D17" s="2"/>
      <c r="E17" s="2"/>
      <c r="F17" s="30" t="s">
        <v>13</v>
      </c>
      <c r="G17" s="30"/>
      <c r="H17" s="30"/>
      <c r="I17" s="30"/>
      <c r="J17" s="19">
        <v>24</v>
      </c>
      <c r="K17" s="19" t="s">
        <v>14</v>
      </c>
      <c r="L17" s="13">
        <f>L15*J17/100</f>
        <v>150764.592</v>
      </c>
      <c r="M17" s="2"/>
      <c r="N17" s="2"/>
    </row>
    <row r="18" spans="1:14" ht="12.75">
      <c r="A18" s="2"/>
      <c r="B18" s="2"/>
      <c r="C18" s="2"/>
      <c r="D18" s="2"/>
      <c r="E18" s="2"/>
      <c r="F18" s="4"/>
      <c r="G18" s="4"/>
      <c r="H18" s="30" t="s">
        <v>34</v>
      </c>
      <c r="I18" s="30"/>
      <c r="J18" s="30"/>
      <c r="K18" s="30"/>
      <c r="L18" s="8">
        <f>L15+L17</f>
        <v>778950.392</v>
      </c>
      <c r="M18" s="2"/>
      <c r="N18" s="2"/>
    </row>
    <row r="19" spans="1:14" ht="12.75">
      <c r="A19" s="2"/>
      <c r="B19" s="2"/>
      <c r="C19" s="2"/>
      <c r="D19" s="2"/>
      <c r="E19" s="2"/>
      <c r="F19" s="4"/>
      <c r="G19" s="4"/>
      <c r="H19" s="4"/>
      <c r="I19" s="4"/>
      <c r="J19" s="4"/>
      <c r="K19" s="4"/>
      <c r="L19" s="8"/>
      <c r="M19" s="2"/>
      <c r="N19" s="2"/>
    </row>
    <row r="20" spans="1:14" ht="12.75">
      <c r="A20" s="2"/>
      <c r="B20" s="2"/>
      <c r="C20" s="2"/>
      <c r="D20" s="2"/>
      <c r="E20" s="2"/>
      <c r="F20" s="30" t="s">
        <v>60</v>
      </c>
      <c r="G20" s="30"/>
      <c r="H20" s="30"/>
      <c r="I20" s="30"/>
      <c r="J20" s="19">
        <v>24.4</v>
      </c>
      <c r="K20" s="19" t="s">
        <v>14</v>
      </c>
      <c r="L20" s="8">
        <f>L18*J20/100</f>
        <v>190063.89564799998</v>
      </c>
      <c r="M20" s="2"/>
      <c r="N20" s="2"/>
    </row>
    <row r="21" spans="1:14" ht="12.75">
      <c r="A21" s="2"/>
      <c r="B21" s="2"/>
      <c r="C21" s="2"/>
      <c r="D21" s="2"/>
      <c r="E21" s="2"/>
      <c r="F21" s="5"/>
      <c r="G21" s="2"/>
      <c r="H21" s="4"/>
      <c r="I21" s="4"/>
      <c r="J21" s="12"/>
      <c r="K21" s="12"/>
      <c r="L21" s="13"/>
      <c r="M21" s="2"/>
      <c r="N21" s="2"/>
    </row>
    <row r="22" spans="1:14" ht="12.75">
      <c r="A22" s="2"/>
      <c r="B22" s="2"/>
      <c r="C22" s="2"/>
      <c r="D22" s="2"/>
      <c r="E22" s="2"/>
      <c r="F22" s="34" t="s">
        <v>58</v>
      </c>
      <c r="G22" s="34"/>
      <c r="H22" s="34"/>
      <c r="I22" s="34"/>
      <c r="J22" s="34"/>
      <c r="K22" s="34"/>
      <c r="L22" s="23">
        <f>L18+L20</f>
        <v>969014.2876479999</v>
      </c>
      <c r="M22" s="2"/>
      <c r="N22" s="2"/>
    </row>
    <row r="23" spans="1:14" ht="12.75">
      <c r="A23" s="2"/>
      <c r="B23" s="2"/>
      <c r="C23" s="2"/>
      <c r="D23" s="2"/>
      <c r="E23" s="2"/>
      <c r="F23" s="21"/>
      <c r="G23" s="21"/>
      <c r="H23" s="21"/>
      <c r="I23" s="21"/>
      <c r="J23" s="21"/>
      <c r="K23" s="21"/>
      <c r="L23" s="8"/>
      <c r="M23" s="2"/>
      <c r="N23" s="2"/>
    </row>
    <row r="24" spans="1:14" ht="12.75">
      <c r="A24" s="3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6"/>
      <c r="M24" s="2"/>
      <c r="N24" s="2"/>
    </row>
    <row r="25" spans="1:14" ht="12.75">
      <c r="A25" s="2"/>
      <c r="B25" s="2" t="s">
        <v>11</v>
      </c>
      <c r="C25" s="2"/>
      <c r="D25" s="2" t="s">
        <v>19</v>
      </c>
      <c r="E25" s="2"/>
      <c r="F25" s="5">
        <v>12500</v>
      </c>
      <c r="G25" s="2"/>
      <c r="H25" s="2">
        <v>25</v>
      </c>
      <c r="I25" s="2"/>
      <c r="J25" s="2">
        <v>11</v>
      </c>
      <c r="K25" s="2"/>
      <c r="L25" s="6">
        <f t="shared" si="0"/>
        <v>34375</v>
      </c>
      <c r="M25" s="2"/>
      <c r="N25" s="2"/>
    </row>
    <row r="26" spans="1:14" ht="12.75">
      <c r="A26" s="2"/>
      <c r="B26" s="2" t="s">
        <v>54</v>
      </c>
      <c r="C26" s="2"/>
      <c r="D26" s="2" t="s">
        <v>65</v>
      </c>
      <c r="E26" s="2"/>
      <c r="F26" s="5">
        <v>5000</v>
      </c>
      <c r="G26" s="2"/>
      <c r="H26" s="2">
        <v>5</v>
      </c>
      <c r="I26" s="2"/>
      <c r="J26" s="2">
        <v>3</v>
      </c>
      <c r="K26" s="2"/>
      <c r="L26" s="6">
        <f t="shared" si="0"/>
        <v>750</v>
      </c>
      <c r="M26" s="2"/>
      <c r="N26" s="2"/>
    </row>
    <row r="27" spans="1:14" ht="12.75">
      <c r="A27" s="2"/>
      <c r="B27" s="2" t="s">
        <v>63</v>
      </c>
      <c r="C27" s="2"/>
      <c r="D27" s="2" t="s">
        <v>64</v>
      </c>
      <c r="E27" s="2"/>
      <c r="F27" s="5">
        <v>5000</v>
      </c>
      <c r="G27" s="2"/>
      <c r="H27" s="2">
        <v>20</v>
      </c>
      <c r="I27" s="2"/>
      <c r="J27" s="2">
        <v>3</v>
      </c>
      <c r="K27" s="2"/>
      <c r="L27" s="6">
        <f t="shared" si="0"/>
        <v>3000</v>
      </c>
      <c r="M27" s="2"/>
      <c r="N27" s="2"/>
    </row>
    <row r="28" spans="1:14" ht="12.75">
      <c r="A28" s="2"/>
      <c r="B28" s="2" t="s">
        <v>21</v>
      </c>
      <c r="C28" s="2"/>
      <c r="D28" s="2" t="s">
        <v>72</v>
      </c>
      <c r="E28" s="2"/>
      <c r="F28" s="5">
        <v>6000</v>
      </c>
      <c r="G28" s="2"/>
      <c r="H28" s="2">
        <v>5</v>
      </c>
      <c r="I28" s="2"/>
      <c r="J28" s="2">
        <v>11</v>
      </c>
      <c r="K28" s="2"/>
      <c r="L28" s="6">
        <f t="shared" si="0"/>
        <v>3300</v>
      </c>
      <c r="M28" s="2"/>
      <c r="N28" s="2"/>
    </row>
    <row r="29" spans="1:14" ht="12.75">
      <c r="A29" s="2"/>
      <c r="B29" s="2" t="s">
        <v>43</v>
      </c>
      <c r="C29" s="2"/>
      <c r="D29" s="2" t="s">
        <v>44</v>
      </c>
      <c r="E29" s="2"/>
      <c r="F29" s="16">
        <v>5000</v>
      </c>
      <c r="G29" s="2"/>
      <c r="H29" s="2">
        <v>10</v>
      </c>
      <c r="I29" s="2"/>
      <c r="J29" s="2">
        <v>11</v>
      </c>
      <c r="K29" s="2"/>
      <c r="L29" s="6">
        <f t="shared" si="0"/>
        <v>5500</v>
      </c>
      <c r="M29" s="2"/>
      <c r="N29" s="2"/>
    </row>
    <row r="30" spans="1:14" ht="12.75">
      <c r="A30" s="2"/>
      <c r="B30" s="2" t="s">
        <v>68</v>
      </c>
      <c r="C30" s="2"/>
      <c r="D30" s="2" t="s">
        <v>49</v>
      </c>
      <c r="E30" s="2"/>
      <c r="F30" s="17">
        <v>5000</v>
      </c>
      <c r="G30" s="2"/>
      <c r="H30" s="2">
        <v>10</v>
      </c>
      <c r="I30" s="2"/>
      <c r="J30" s="2">
        <v>11</v>
      </c>
      <c r="K30" s="2"/>
      <c r="L30" s="6">
        <f t="shared" si="0"/>
        <v>5500</v>
      </c>
      <c r="M30" s="2"/>
      <c r="N30" s="2"/>
    </row>
    <row r="31" spans="1:14" ht="12.75">
      <c r="A31" s="2"/>
      <c r="B31" s="2" t="s">
        <v>18</v>
      </c>
      <c r="C31" s="2"/>
      <c r="D31" s="2" t="s">
        <v>49</v>
      </c>
      <c r="E31" s="2"/>
      <c r="F31" s="17"/>
      <c r="G31" s="2"/>
      <c r="H31" s="2"/>
      <c r="I31" s="2"/>
      <c r="J31" s="2"/>
      <c r="K31" s="2"/>
      <c r="L31" s="6">
        <f t="shared" si="0"/>
        <v>0</v>
      </c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  <c r="M32" s="2"/>
      <c r="N32" s="2"/>
    </row>
    <row r="33" spans="1:14" ht="12.75">
      <c r="A33" s="2"/>
      <c r="B33" s="2"/>
      <c r="C33" s="2"/>
      <c r="D33" s="2"/>
      <c r="E33" s="2"/>
      <c r="F33" s="2"/>
      <c r="G33" s="30" t="s">
        <v>12</v>
      </c>
      <c r="H33" s="30"/>
      <c r="I33" s="30"/>
      <c r="J33" s="30"/>
      <c r="K33" s="30"/>
      <c r="L33" s="8">
        <f>SUM(L25:L32)</f>
        <v>52425</v>
      </c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9"/>
      <c r="M34" s="2"/>
      <c r="N34" s="2"/>
    </row>
    <row r="35" spans="1:14" ht="12.75">
      <c r="A35" s="2"/>
      <c r="B35" s="2"/>
      <c r="C35" s="2"/>
      <c r="D35" s="2"/>
      <c r="E35" s="2"/>
      <c r="F35" s="30" t="s">
        <v>13</v>
      </c>
      <c r="G35" s="30"/>
      <c r="H35" s="30"/>
      <c r="I35" s="30"/>
      <c r="J35" s="19">
        <v>24</v>
      </c>
      <c r="K35" s="19" t="s">
        <v>14</v>
      </c>
      <c r="L35" s="13">
        <f>L33*J35/100</f>
        <v>12582</v>
      </c>
      <c r="M35" s="2"/>
      <c r="N35" s="2"/>
    </row>
    <row r="36" spans="1:14" ht="12.75">
      <c r="A36" s="2"/>
      <c r="B36" s="2"/>
      <c r="C36" s="2"/>
      <c r="D36" s="2"/>
      <c r="E36" s="2"/>
      <c r="F36" s="4"/>
      <c r="G36" s="4"/>
      <c r="H36" s="4"/>
      <c r="I36" s="4"/>
      <c r="J36" s="36" t="s">
        <v>34</v>
      </c>
      <c r="K36" s="36"/>
      <c r="L36" s="10">
        <f>L33+L35</f>
        <v>65007</v>
      </c>
      <c r="M36" s="2"/>
      <c r="N36" s="2"/>
    </row>
    <row r="37" spans="1:14" ht="12.75">
      <c r="A37" s="2"/>
      <c r="B37" s="2"/>
      <c r="C37" s="2"/>
      <c r="D37" s="2"/>
      <c r="E37" s="2"/>
      <c r="F37" s="4"/>
      <c r="G37" s="4"/>
      <c r="H37" s="4"/>
      <c r="I37" s="4"/>
      <c r="J37" s="12"/>
      <c r="K37" s="12"/>
      <c r="L37" s="10"/>
      <c r="M37" s="2"/>
      <c r="N37" s="2"/>
    </row>
    <row r="38" spans="1:14" ht="12.75">
      <c r="A38" s="2"/>
      <c r="B38" s="2"/>
      <c r="C38" s="2"/>
      <c r="D38" s="2"/>
      <c r="E38" s="2"/>
      <c r="F38" s="30" t="s">
        <v>61</v>
      </c>
      <c r="G38" s="30"/>
      <c r="H38" s="30"/>
      <c r="I38" s="30"/>
      <c r="J38" s="19">
        <v>49</v>
      </c>
      <c r="K38" s="19" t="s">
        <v>14</v>
      </c>
      <c r="L38" s="10">
        <f>L36*J38/100</f>
        <v>31853.43</v>
      </c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7"/>
      <c r="M39" s="2"/>
      <c r="N39" s="2"/>
    </row>
    <row r="40" spans="1:14" ht="12.75">
      <c r="A40" s="2"/>
      <c r="B40" s="2"/>
      <c r="C40" s="2"/>
      <c r="D40" s="2"/>
      <c r="E40" s="2"/>
      <c r="F40" s="30" t="s">
        <v>59</v>
      </c>
      <c r="G40" s="30"/>
      <c r="H40" s="30"/>
      <c r="I40" s="30"/>
      <c r="J40" s="30"/>
      <c r="K40" s="30"/>
      <c r="L40" s="23">
        <f>L36+L38</f>
        <v>96860.43</v>
      </c>
      <c r="M40" s="2"/>
      <c r="N40" s="2"/>
    </row>
    <row r="41" spans="1:14" ht="13.5" thickBot="1">
      <c r="A41" s="28" t="s">
        <v>23</v>
      </c>
      <c r="B41" s="2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31" t="s">
        <v>24</v>
      </c>
      <c r="B43" s="31"/>
      <c r="C43" s="2"/>
      <c r="D43" s="2" t="s">
        <v>66</v>
      </c>
      <c r="E43" s="2"/>
      <c r="F43" s="2"/>
      <c r="G43" s="2"/>
      <c r="H43" s="5">
        <f>88*0.36*44*2</f>
        <v>2787.84</v>
      </c>
      <c r="I43" s="2"/>
      <c r="J43" s="2"/>
      <c r="K43" s="2"/>
      <c r="L43" s="2"/>
      <c r="M43" s="2"/>
      <c r="N43" s="2"/>
    </row>
    <row r="44" spans="1:14" ht="12.75">
      <c r="A44" s="31" t="s">
        <v>25</v>
      </c>
      <c r="B44" s="31"/>
      <c r="C44" s="2"/>
      <c r="D44" s="2" t="s">
        <v>33</v>
      </c>
      <c r="E44" s="2"/>
      <c r="F44" s="2"/>
      <c r="G44" s="2"/>
      <c r="H44" s="5">
        <v>3300</v>
      </c>
      <c r="I44" s="2"/>
      <c r="J44" s="2"/>
      <c r="K44" s="2"/>
      <c r="L44" s="2"/>
      <c r="M44" s="2"/>
      <c r="N44" s="2"/>
    </row>
    <row r="45" spans="1:14" ht="12.75">
      <c r="A45" s="31" t="s">
        <v>26</v>
      </c>
      <c r="B45" s="31"/>
      <c r="C45" s="2"/>
      <c r="D45" s="2" t="s">
        <v>27</v>
      </c>
      <c r="E45" s="2"/>
      <c r="F45" s="2"/>
      <c r="G45" s="2"/>
      <c r="H45" s="5">
        <v>7500</v>
      </c>
      <c r="I45" s="2"/>
      <c r="J45" s="2"/>
      <c r="K45" s="2"/>
      <c r="L45" s="2"/>
      <c r="M45" s="2"/>
      <c r="N45" s="2"/>
    </row>
    <row r="46" spans="1:14" ht="12.75">
      <c r="A46" s="31" t="s">
        <v>28</v>
      </c>
      <c r="B46" s="31"/>
      <c r="C46" s="2"/>
      <c r="D46" s="2" t="s">
        <v>29</v>
      </c>
      <c r="E46" s="2"/>
      <c r="F46" s="2"/>
      <c r="G46" s="2"/>
      <c r="H46" s="5">
        <v>3000</v>
      </c>
      <c r="I46" s="2"/>
      <c r="J46" s="2"/>
      <c r="K46" s="2"/>
      <c r="L46" s="2"/>
      <c r="M46" s="2"/>
      <c r="N46" s="2"/>
    </row>
    <row r="47" spans="1:14" ht="12.75">
      <c r="A47" s="11" t="s">
        <v>69</v>
      </c>
      <c r="B47" s="11"/>
      <c r="C47" s="2"/>
      <c r="D47" s="2" t="s">
        <v>70</v>
      </c>
      <c r="E47" s="2"/>
      <c r="F47" s="2"/>
      <c r="G47" s="2"/>
      <c r="H47" s="5">
        <v>1000</v>
      </c>
      <c r="I47" s="2"/>
      <c r="J47" s="2"/>
      <c r="K47" s="2"/>
      <c r="L47" s="2"/>
      <c r="M47" s="2"/>
      <c r="N47" s="2"/>
    </row>
    <row r="48" spans="1:14" ht="12.75">
      <c r="A48" s="31" t="s">
        <v>30</v>
      </c>
      <c r="B48" s="31"/>
      <c r="C48" s="2"/>
      <c r="D48" s="2" t="s">
        <v>31</v>
      </c>
      <c r="E48" s="2"/>
      <c r="F48" s="2"/>
      <c r="G48" s="2"/>
      <c r="H48" s="5">
        <v>1500</v>
      </c>
      <c r="I48" s="2"/>
      <c r="J48" s="2"/>
      <c r="K48" s="2"/>
      <c r="L48" s="2"/>
      <c r="M48" s="2"/>
      <c r="N48" s="2"/>
    </row>
    <row r="49" spans="1:14" ht="12.75">
      <c r="A49" s="11" t="s">
        <v>40</v>
      </c>
      <c r="B49" s="11"/>
      <c r="C49" s="2"/>
      <c r="D49" s="2" t="s">
        <v>42</v>
      </c>
      <c r="E49" s="2"/>
      <c r="F49" s="2"/>
      <c r="G49" s="2"/>
      <c r="H49" s="5">
        <v>30000</v>
      </c>
      <c r="I49" s="2"/>
      <c r="J49" s="2"/>
      <c r="K49" s="2"/>
      <c r="L49" s="2"/>
      <c r="M49" s="2"/>
      <c r="N49" s="2"/>
    </row>
    <row r="50" spans="1:14" ht="12.75">
      <c r="A50" s="11" t="s">
        <v>41</v>
      </c>
      <c r="B50" s="11"/>
      <c r="C50" s="2"/>
      <c r="D50" s="2" t="s">
        <v>52</v>
      </c>
      <c r="E50" s="2"/>
      <c r="F50" s="2"/>
      <c r="G50" s="2"/>
      <c r="H50" s="5">
        <v>10000</v>
      </c>
      <c r="I50" s="2"/>
      <c r="J50" s="2"/>
      <c r="K50" s="2"/>
      <c r="L50" s="2"/>
      <c r="M50" s="2"/>
      <c r="N50" s="2"/>
    </row>
    <row r="51" spans="1:14" ht="12.75">
      <c r="A51" s="11" t="s">
        <v>67</v>
      </c>
      <c r="B51" s="11"/>
      <c r="C51" s="2"/>
      <c r="D51" s="2" t="s">
        <v>51</v>
      </c>
      <c r="E51" s="2"/>
      <c r="F51" s="2"/>
      <c r="G51" s="2"/>
      <c r="H51" s="5">
        <v>30000</v>
      </c>
      <c r="I51" s="2"/>
      <c r="J51" s="2"/>
      <c r="K51" s="2"/>
      <c r="L51" s="2"/>
      <c r="M51" s="2"/>
      <c r="N51" s="2"/>
    </row>
    <row r="52" spans="1:14" ht="12.75">
      <c r="A52" s="11" t="s">
        <v>50</v>
      </c>
      <c r="B52" s="11"/>
      <c r="C52" s="2"/>
      <c r="D52" s="2" t="s">
        <v>51</v>
      </c>
      <c r="E52" s="2"/>
      <c r="F52" s="2"/>
      <c r="G52" s="2"/>
      <c r="H52" s="5">
        <v>20000</v>
      </c>
      <c r="I52" s="2"/>
      <c r="J52" s="2"/>
      <c r="K52" s="2"/>
      <c r="L52" s="2"/>
      <c r="M52" s="2"/>
      <c r="N52" s="2"/>
    </row>
    <row r="53" spans="1:14" ht="12.75">
      <c r="A53" s="11" t="s">
        <v>71</v>
      </c>
      <c r="B53" s="11"/>
      <c r="C53" s="2"/>
      <c r="D53" s="2"/>
      <c r="E53" s="2"/>
      <c r="F53" s="2"/>
      <c r="G53" s="2"/>
      <c r="H53" s="5">
        <v>20000</v>
      </c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4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4" t="s">
        <v>32</v>
      </c>
      <c r="G55" s="2"/>
      <c r="H55" s="8">
        <f>SUM(H43:H54)</f>
        <v>129087.84</v>
      </c>
      <c r="I55" s="2"/>
      <c r="J55" s="2"/>
      <c r="K55" s="2"/>
      <c r="L55" s="8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2"/>
      <c r="M56" s="2"/>
      <c r="N56" s="2"/>
    </row>
    <row r="57" spans="1:14" ht="12.75">
      <c r="A57" s="2"/>
      <c r="B57" s="2"/>
      <c r="C57" s="2"/>
      <c r="D57" s="30" t="s">
        <v>35</v>
      </c>
      <c r="E57" s="30"/>
      <c r="F57" s="19">
        <v>24.4</v>
      </c>
      <c r="G57" s="19" t="s">
        <v>14</v>
      </c>
      <c r="H57" s="8">
        <f>H55*F57/100</f>
        <v>31497.432959999995</v>
      </c>
      <c r="I57" s="2"/>
      <c r="J57" s="2"/>
      <c r="K57" s="2"/>
      <c r="L57" s="25"/>
      <c r="M57" s="2"/>
      <c r="N57" s="2"/>
    </row>
    <row r="58" spans="1:14" ht="12.75">
      <c r="A58" s="2"/>
      <c r="B58" s="2"/>
      <c r="C58" s="2"/>
      <c r="D58" s="4"/>
      <c r="E58" s="4"/>
      <c r="F58" s="12"/>
      <c r="G58" s="12"/>
      <c r="H58" s="8"/>
      <c r="I58" s="2"/>
      <c r="J58" s="2"/>
      <c r="K58" s="2"/>
      <c r="L58" s="25"/>
      <c r="M58" s="2"/>
      <c r="N58" s="2"/>
    </row>
    <row r="59" spans="1:14" ht="12.75">
      <c r="A59" s="2"/>
      <c r="B59" s="2"/>
      <c r="C59" s="2"/>
      <c r="D59" s="4"/>
      <c r="E59" s="4"/>
      <c r="F59" s="26"/>
      <c r="G59" s="12"/>
      <c r="H59" s="35" t="s">
        <v>62</v>
      </c>
      <c r="I59" s="35"/>
      <c r="J59" s="35"/>
      <c r="K59" s="35"/>
      <c r="L59" s="27">
        <f>H55+H57</f>
        <v>160585.27296</v>
      </c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2"/>
      <c r="M60" s="2"/>
      <c r="N60" s="2"/>
    </row>
    <row r="61" spans="4:14" ht="12.75">
      <c r="D61" s="2"/>
      <c r="E61" s="2"/>
      <c r="F61" s="2"/>
      <c r="G61" s="2"/>
      <c r="H61" s="30"/>
      <c r="I61" s="30"/>
      <c r="J61" s="12" t="s">
        <v>34</v>
      </c>
      <c r="K61" s="3"/>
      <c r="L61" s="8">
        <f>L22+L40+L59</f>
        <v>1226459.990608</v>
      </c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4"/>
      <c r="I62" s="4"/>
      <c r="J62" s="12"/>
      <c r="K62" s="3"/>
      <c r="L62" s="8"/>
      <c r="M62" s="2"/>
      <c r="N62" s="2"/>
    </row>
    <row r="63" spans="1:14" ht="12.75">
      <c r="A63" s="33" t="s">
        <v>36</v>
      </c>
      <c r="B63" s="33"/>
      <c r="C63" s="33"/>
      <c r="D63" s="18">
        <f>15000000*11/12</f>
        <v>13750000</v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32" t="s">
        <v>45</v>
      </c>
      <c r="I64" s="32"/>
      <c r="J64" s="15">
        <v>4</v>
      </c>
      <c r="K64" s="15" t="s">
        <v>14</v>
      </c>
      <c r="L64" s="8">
        <f>L61*J64/100</f>
        <v>49058.39962432</v>
      </c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32" t="s">
        <v>46</v>
      </c>
      <c r="I65" s="32"/>
      <c r="J65" s="15">
        <v>1</v>
      </c>
      <c r="K65" s="15" t="s">
        <v>14</v>
      </c>
      <c r="L65" s="8">
        <f>L61*J65/100</f>
        <v>12264.59990608</v>
      </c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32" t="s">
        <v>48</v>
      </c>
      <c r="I66" s="32"/>
      <c r="J66" s="15">
        <v>3</v>
      </c>
      <c r="K66" s="15" t="s">
        <v>14</v>
      </c>
      <c r="L66" s="8">
        <f>L61*J66/100</f>
        <v>36793.79971824</v>
      </c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4"/>
      <c r="I67" s="4"/>
      <c r="J67" s="3"/>
      <c r="K67" s="3"/>
      <c r="L67" s="13"/>
      <c r="M67" s="2"/>
      <c r="N67" s="2"/>
    </row>
    <row r="68" spans="1:14" ht="12.75">
      <c r="A68" s="2"/>
      <c r="B68" s="2"/>
      <c r="C68" s="2"/>
      <c r="D68" s="2"/>
      <c r="E68" s="2"/>
      <c r="F68" s="30" t="s">
        <v>47</v>
      </c>
      <c r="G68" s="30"/>
      <c r="H68" s="30"/>
      <c r="I68" s="30"/>
      <c r="J68" s="30"/>
      <c r="K68" s="3"/>
      <c r="L68" s="8">
        <f>SUM(L61:L67)</f>
        <v>1324576.78985664</v>
      </c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 thickBot="1">
      <c r="A71" s="2"/>
      <c r="B71" s="30" t="s">
        <v>37</v>
      </c>
      <c r="C71" s="30"/>
      <c r="D71" s="30"/>
      <c r="E71" s="30"/>
      <c r="F71" s="30"/>
      <c r="G71" s="2"/>
      <c r="H71" s="14">
        <f>L68/D63</f>
        <v>0.09633285744411926</v>
      </c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7" ht="12.75"/>
    <row r="78" ht="12.75"/>
  </sheetData>
  <sheetProtection/>
  <mergeCells count="29">
    <mergeCell ref="D2:F2"/>
    <mergeCell ref="F68:J68"/>
    <mergeCell ref="F22:K22"/>
    <mergeCell ref="F17:I17"/>
    <mergeCell ref="F35:I35"/>
    <mergeCell ref="F40:K40"/>
    <mergeCell ref="G33:K33"/>
    <mergeCell ref="H61:I61"/>
    <mergeCell ref="F15:K15"/>
    <mergeCell ref="F20:I20"/>
    <mergeCell ref="F38:I38"/>
    <mergeCell ref="H59:K59"/>
    <mergeCell ref="H18:K18"/>
    <mergeCell ref="J36:K36"/>
    <mergeCell ref="A63:C63"/>
    <mergeCell ref="H64:I64"/>
    <mergeCell ref="H65:I65"/>
    <mergeCell ref="A41:B41"/>
    <mergeCell ref="A43:B43"/>
    <mergeCell ref="A44:B44"/>
    <mergeCell ref="H4:L4"/>
    <mergeCell ref="B1:K1"/>
    <mergeCell ref="B71:F71"/>
    <mergeCell ref="A46:B46"/>
    <mergeCell ref="A45:B45"/>
    <mergeCell ref="H66:I66"/>
    <mergeCell ref="A48:B48"/>
    <mergeCell ref="A4:F4"/>
    <mergeCell ref="D57:E57"/>
  </mergeCells>
  <printOptions/>
  <pageMargins left="0.75" right="0.75" top="0.5" bottom="0.5" header="0.5" footer="0.5"/>
  <pageSetup horizontalDpi="600" verticalDpi="600"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P3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Hogle</dc:creator>
  <cp:keywords/>
  <dc:description/>
  <cp:lastModifiedBy> </cp:lastModifiedBy>
  <cp:lastPrinted>2003-11-14T16:10:31Z</cp:lastPrinted>
  <dcterms:created xsi:type="dcterms:W3CDTF">2003-11-08T05:59:56Z</dcterms:created>
  <dcterms:modified xsi:type="dcterms:W3CDTF">2003-11-14T16:37:31Z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1534553554</vt:i4>
  </property>
  <property fmtid="{D5CDD505-2E9C-101B-9397-08002B2CF9AE}" pid="3" name="_EmailSubject">
    <vt:lpwstr>Draft Management Task Budget</vt:lpwstr>
  </property>
  <property fmtid="{D5CDD505-2E9C-101B-9397-08002B2CF9AE}" pid="4" name="_AuthorEmail">
    <vt:lpwstr>lhogle@ucsc.edu</vt:lpwstr>
  </property>
  <property fmtid="{D5CDD505-2E9C-101B-9397-08002B2CF9AE}" pid="5" name="_AuthorEmailDisplayName">
    <vt:lpwstr>Larry Hogle</vt:lpwstr>
  </property>
  <property fmtid="{D5CDD505-2E9C-101B-9397-08002B2CF9AE}" pid="6" name="_ReviewingToolsShownOnce">
    <vt:lpwstr/>
  </property>
</Properties>
</file>